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1570" windowHeight="8415" tabRatio="762" activeTab="1"/>
  </bookViews>
  <sheets>
    <sheet name="Приложение 1" sheetId="66" r:id="rId1"/>
    <sheet name="Приложение 2" sheetId="62" r:id="rId2"/>
    <sheet name="Приложение 2а" sheetId="68" r:id="rId3"/>
  </sheets>
  <definedNames>
    <definedName name="_xlnm._FilterDatabase" localSheetId="1" hidden="1">'Приложение 2'!$A$7:$Y$226</definedName>
    <definedName name="_xlnm._FilterDatabase" localSheetId="2" hidden="1">'Приложение 2а'!$A$6:$I$89</definedName>
    <definedName name="_xlnm.Print_Titles" localSheetId="0">'Приложение 1'!$A:$V,'Приложение 1'!$5:$8</definedName>
    <definedName name="_xlnm.Print_Titles" localSheetId="1">'Приложение 2'!$A:$Y,'Приложение 2'!$5:$8</definedName>
    <definedName name="_xlnm.Print_Titles" localSheetId="2">'Приложение 2а'!$A:$I,'Приложение 2а'!$5:$7</definedName>
    <definedName name="_xlnm.Print_Area" localSheetId="0">'Приложение 1'!$A$1:$V$68</definedName>
    <definedName name="_xlnm.Print_Area" localSheetId="1">'Приложение 2'!$A$1:$Y$226</definedName>
    <definedName name="_xlnm.Print_Area" localSheetId="2">'Приложение 2а'!$A$1:$I$101</definedName>
  </definedNames>
  <calcPr calcId="152511"/>
</workbook>
</file>

<file path=xl/calcChain.xml><?xml version="1.0" encoding="utf-8"?>
<calcChain xmlns="http://schemas.openxmlformats.org/spreadsheetml/2006/main">
  <c r="D21" i="66" l="1"/>
  <c r="E21" i="66"/>
  <c r="F21" i="66"/>
  <c r="G21" i="66"/>
  <c r="H21" i="66"/>
  <c r="I21" i="66"/>
  <c r="J21" i="66"/>
  <c r="K21" i="66"/>
  <c r="L21" i="66"/>
  <c r="M21" i="66"/>
  <c r="N21" i="66"/>
  <c r="O21" i="66"/>
  <c r="P21" i="66"/>
  <c r="Q21" i="66"/>
  <c r="R21" i="66"/>
  <c r="S21" i="66"/>
  <c r="T21" i="66"/>
  <c r="U21" i="66"/>
  <c r="V21" i="66"/>
  <c r="D51" i="66" l="1"/>
  <c r="D50" i="66"/>
  <c r="D48" i="66"/>
  <c r="I51" i="66"/>
  <c r="I50" i="66"/>
  <c r="I48" i="66"/>
  <c r="I46" i="66"/>
  <c r="J51" i="66"/>
  <c r="J50" i="66"/>
  <c r="U120" i="62" l="1"/>
  <c r="M123" i="62" l="1"/>
  <c r="G139" i="62"/>
  <c r="F138" i="62" l="1"/>
  <c r="F137" i="62"/>
  <c r="F136" i="62"/>
  <c r="F135" i="62"/>
  <c r="F134" i="62"/>
  <c r="H72" i="68" l="1"/>
  <c r="I72" i="68"/>
  <c r="G72" i="68"/>
  <c r="F71" i="68"/>
  <c r="Y206" i="62"/>
  <c r="X206" i="62"/>
  <c r="W206" i="62"/>
  <c r="V206" i="62"/>
  <c r="U206" i="62"/>
  <c r="T206" i="62"/>
  <c r="S206" i="62"/>
  <c r="R206" i="62"/>
  <c r="Q206" i="62"/>
  <c r="P206" i="62"/>
  <c r="O206" i="62"/>
  <c r="N206" i="62"/>
  <c r="M206" i="62"/>
  <c r="L206" i="62"/>
  <c r="K206" i="62"/>
  <c r="J206" i="62"/>
  <c r="I206" i="62"/>
  <c r="H206" i="62"/>
  <c r="G206" i="62"/>
  <c r="F205" i="62"/>
  <c r="F206" i="62" s="1"/>
  <c r="F191" i="62"/>
  <c r="F192" i="62"/>
  <c r="F190" i="62"/>
  <c r="G193" i="62"/>
  <c r="H193" i="62"/>
  <c r="I193" i="62"/>
  <c r="J193" i="62"/>
  <c r="K193" i="62"/>
  <c r="L193" i="62"/>
  <c r="M193" i="62"/>
  <c r="N193" i="62"/>
  <c r="O193" i="62"/>
  <c r="P193" i="62"/>
  <c r="Q193" i="62"/>
  <c r="R193" i="62"/>
  <c r="S193" i="62"/>
  <c r="T193" i="62"/>
  <c r="U193" i="62"/>
  <c r="V193" i="62"/>
  <c r="W193" i="62"/>
  <c r="X193" i="62"/>
  <c r="Y193" i="62"/>
  <c r="G65" i="62"/>
  <c r="H65" i="62"/>
  <c r="I65" i="62"/>
  <c r="J65" i="62"/>
  <c r="K65" i="62"/>
  <c r="L65" i="62"/>
  <c r="M65" i="62"/>
  <c r="N65" i="62"/>
  <c r="O65" i="62"/>
  <c r="P65" i="62"/>
  <c r="Q65" i="62"/>
  <c r="R65" i="62"/>
  <c r="S65" i="62"/>
  <c r="T65" i="62"/>
  <c r="U65" i="62"/>
  <c r="V65" i="62"/>
  <c r="W65" i="62"/>
  <c r="X65" i="62"/>
  <c r="Y65" i="62"/>
  <c r="F65" i="62"/>
  <c r="G62" i="62"/>
  <c r="H62" i="62"/>
  <c r="I62" i="62"/>
  <c r="J62" i="62"/>
  <c r="K62" i="62"/>
  <c r="L62" i="62"/>
  <c r="M62" i="62"/>
  <c r="N62" i="62"/>
  <c r="O62" i="62"/>
  <c r="P62" i="62"/>
  <c r="Q62" i="62"/>
  <c r="R62" i="62"/>
  <c r="S62" i="62"/>
  <c r="T62" i="62"/>
  <c r="U62" i="62"/>
  <c r="V62" i="62"/>
  <c r="W62" i="62"/>
  <c r="X62" i="62"/>
  <c r="Y62" i="62"/>
  <c r="F62" i="62"/>
  <c r="F193" i="62" l="1"/>
  <c r="C51" i="66"/>
  <c r="V50" i="66"/>
  <c r="U50" i="66"/>
  <c r="T50" i="66"/>
  <c r="S50" i="66"/>
  <c r="R50" i="66"/>
  <c r="Q50" i="66"/>
  <c r="P50" i="66"/>
  <c r="O50" i="66"/>
  <c r="N50" i="66"/>
  <c r="M50" i="66"/>
  <c r="L50" i="66"/>
  <c r="K50" i="66"/>
  <c r="H50" i="66"/>
  <c r="G50" i="66"/>
  <c r="F50" i="66"/>
  <c r="E50" i="66"/>
  <c r="V52" i="66"/>
  <c r="U52" i="66"/>
  <c r="T52" i="66"/>
  <c r="S52" i="66"/>
  <c r="R52" i="66"/>
  <c r="Q52" i="66"/>
  <c r="P52" i="66"/>
  <c r="O52" i="66"/>
  <c r="N52" i="66"/>
  <c r="M52" i="66"/>
  <c r="L52" i="66"/>
  <c r="K52" i="66"/>
  <c r="H52" i="66"/>
  <c r="G52" i="66"/>
  <c r="F52" i="66"/>
  <c r="E52" i="66"/>
  <c r="C52" i="66" l="1"/>
  <c r="C50" i="66"/>
  <c r="I29" i="66" l="1"/>
  <c r="D29" i="66"/>
  <c r="E29" i="66"/>
  <c r="F29" i="66"/>
  <c r="G29" i="66"/>
  <c r="H29" i="66"/>
  <c r="J29" i="66"/>
  <c r="K29" i="66"/>
  <c r="L29" i="66"/>
  <c r="M29" i="66"/>
  <c r="N29" i="66"/>
  <c r="O29" i="66"/>
  <c r="P29" i="66"/>
  <c r="Q29" i="66"/>
  <c r="R29" i="66"/>
  <c r="S29" i="66"/>
  <c r="T29" i="66"/>
  <c r="U29" i="66"/>
  <c r="V29" i="66"/>
  <c r="C29" i="66"/>
  <c r="V45" i="66" l="1"/>
  <c r="U45" i="66"/>
  <c r="T45" i="66"/>
  <c r="S45" i="66"/>
  <c r="R45" i="66"/>
  <c r="Q45" i="66"/>
  <c r="P45" i="66"/>
  <c r="O45" i="66"/>
  <c r="N45" i="66"/>
  <c r="M45" i="66"/>
  <c r="L45" i="66"/>
  <c r="K45" i="66"/>
  <c r="H45" i="66"/>
  <c r="G45" i="66"/>
  <c r="F45" i="66"/>
  <c r="E45" i="66"/>
  <c r="F46" i="66"/>
  <c r="G46" i="66"/>
  <c r="H46" i="66"/>
  <c r="K46" i="66"/>
  <c r="L46" i="66"/>
  <c r="M46" i="66"/>
  <c r="N46" i="66"/>
  <c r="O46" i="66"/>
  <c r="P46" i="66"/>
  <c r="Q46" i="66"/>
  <c r="R46" i="66"/>
  <c r="S46" i="66"/>
  <c r="T46" i="66"/>
  <c r="U46" i="66"/>
  <c r="V46" i="66"/>
  <c r="F47" i="66"/>
  <c r="G47" i="66"/>
  <c r="H47" i="66"/>
  <c r="K47" i="66"/>
  <c r="L47" i="66"/>
  <c r="M47" i="66"/>
  <c r="N47" i="66"/>
  <c r="O47" i="66"/>
  <c r="P47" i="66"/>
  <c r="Q47" i="66"/>
  <c r="R47" i="66"/>
  <c r="S47" i="66"/>
  <c r="T47" i="66"/>
  <c r="U47" i="66"/>
  <c r="V47" i="66"/>
  <c r="F48" i="66"/>
  <c r="G48" i="66"/>
  <c r="H48" i="66"/>
  <c r="K48" i="66"/>
  <c r="L48" i="66"/>
  <c r="M48" i="66"/>
  <c r="N48" i="66"/>
  <c r="O48" i="66"/>
  <c r="P48" i="66"/>
  <c r="Q48" i="66"/>
  <c r="R48" i="66"/>
  <c r="S48" i="66"/>
  <c r="T48" i="66"/>
  <c r="U48" i="66"/>
  <c r="V48" i="66"/>
  <c r="F49" i="66"/>
  <c r="G49" i="66"/>
  <c r="H49" i="66"/>
  <c r="K49" i="66"/>
  <c r="L49" i="66"/>
  <c r="M49" i="66"/>
  <c r="N49" i="66"/>
  <c r="O49" i="66"/>
  <c r="P49" i="66"/>
  <c r="Q49" i="66"/>
  <c r="R49" i="66"/>
  <c r="S49" i="66"/>
  <c r="T49" i="66"/>
  <c r="U49" i="66"/>
  <c r="V49" i="66"/>
  <c r="E47" i="66"/>
  <c r="E48" i="66"/>
  <c r="E49" i="66"/>
  <c r="E46" i="66"/>
  <c r="C9" i="66"/>
  <c r="C21" i="66"/>
  <c r="F110" i="62"/>
  <c r="F109" i="62"/>
  <c r="F108" i="62"/>
  <c r="F107" i="62"/>
  <c r="F106" i="62"/>
  <c r="F105" i="62"/>
  <c r="F104" i="62"/>
  <c r="F103" i="62"/>
  <c r="F102" i="62"/>
  <c r="F101" i="62"/>
  <c r="F100" i="62"/>
  <c r="F99" i="62"/>
  <c r="F98" i="62"/>
  <c r="F113" i="62"/>
  <c r="F114" i="62"/>
  <c r="F115" i="62"/>
  <c r="F116" i="62"/>
  <c r="F117" i="62"/>
  <c r="F118" i="62"/>
  <c r="F119" i="62"/>
  <c r="G120" i="62"/>
  <c r="H120" i="62"/>
  <c r="I120" i="62"/>
  <c r="J120" i="62"/>
  <c r="K120" i="62"/>
  <c r="L120" i="62"/>
  <c r="M120" i="62"/>
  <c r="N120" i="62"/>
  <c r="O120" i="62"/>
  <c r="P120" i="62"/>
  <c r="Q120" i="62"/>
  <c r="R120" i="62"/>
  <c r="S120" i="62"/>
  <c r="T120" i="62"/>
  <c r="V120" i="62"/>
  <c r="W120" i="62"/>
  <c r="X120" i="62"/>
  <c r="Y120" i="62"/>
  <c r="F122" i="62"/>
  <c r="F123" i="62" s="1"/>
  <c r="G123" i="62"/>
  <c r="H123" i="62"/>
  <c r="I123" i="62"/>
  <c r="J123" i="62"/>
  <c r="K123" i="62"/>
  <c r="L123" i="62"/>
  <c r="N123" i="62"/>
  <c r="O123" i="62"/>
  <c r="P123" i="62"/>
  <c r="Q123" i="62"/>
  <c r="R123" i="62"/>
  <c r="S123" i="62"/>
  <c r="T123" i="62"/>
  <c r="U123" i="62"/>
  <c r="V123" i="62"/>
  <c r="W123" i="62"/>
  <c r="X123" i="62"/>
  <c r="Y123" i="62"/>
  <c r="F125" i="62"/>
  <c r="F126" i="62"/>
  <c r="G127" i="62"/>
  <c r="H127" i="62"/>
  <c r="I127" i="62"/>
  <c r="J127" i="62"/>
  <c r="K127" i="62"/>
  <c r="L127" i="62"/>
  <c r="M127" i="62"/>
  <c r="N127" i="62"/>
  <c r="O127" i="62"/>
  <c r="P127" i="62"/>
  <c r="Q127" i="62"/>
  <c r="R127" i="62"/>
  <c r="S127" i="62"/>
  <c r="T127" i="62"/>
  <c r="U127" i="62"/>
  <c r="V127" i="62"/>
  <c r="W127" i="62"/>
  <c r="X127" i="62"/>
  <c r="Y127" i="62"/>
  <c r="F129" i="62"/>
  <c r="F130" i="62" s="1"/>
  <c r="G130" i="62"/>
  <c r="H130" i="62"/>
  <c r="I130" i="62"/>
  <c r="J130" i="62"/>
  <c r="K130" i="62"/>
  <c r="L130" i="62"/>
  <c r="M130" i="62"/>
  <c r="N130" i="62"/>
  <c r="O130" i="62"/>
  <c r="P130" i="62"/>
  <c r="Q130" i="62"/>
  <c r="R130" i="62"/>
  <c r="S130" i="62"/>
  <c r="T130" i="62"/>
  <c r="U130" i="62"/>
  <c r="V130" i="62"/>
  <c r="W130" i="62"/>
  <c r="X130" i="62"/>
  <c r="Y130" i="62"/>
  <c r="F139" i="62"/>
  <c r="H139" i="62"/>
  <c r="I139" i="62"/>
  <c r="J139" i="62"/>
  <c r="K139" i="62"/>
  <c r="L139" i="62"/>
  <c r="M139" i="62"/>
  <c r="N139" i="62"/>
  <c r="O139" i="62"/>
  <c r="P139" i="62"/>
  <c r="Q139" i="62"/>
  <c r="R139" i="62"/>
  <c r="S139" i="62"/>
  <c r="T139" i="62"/>
  <c r="U139" i="62"/>
  <c r="V139" i="62"/>
  <c r="W139" i="62"/>
  <c r="X139" i="62"/>
  <c r="Y139" i="62"/>
  <c r="F141" i="62"/>
  <c r="F142" i="62"/>
  <c r="F143" i="62"/>
  <c r="F144" i="62"/>
  <c r="F145" i="62"/>
  <c r="F146" i="62"/>
  <c r="F147" i="62"/>
  <c r="F148" i="62"/>
  <c r="F149" i="62"/>
  <c r="F150" i="62"/>
  <c r="F151" i="62"/>
  <c r="G152" i="62"/>
  <c r="H152" i="62"/>
  <c r="I152" i="62"/>
  <c r="J152" i="62"/>
  <c r="K152" i="62"/>
  <c r="L152" i="62"/>
  <c r="M152" i="62"/>
  <c r="N152" i="62"/>
  <c r="O152" i="62"/>
  <c r="P152" i="62"/>
  <c r="Q152" i="62"/>
  <c r="R152" i="62"/>
  <c r="S152" i="62"/>
  <c r="T152" i="62"/>
  <c r="U152" i="62"/>
  <c r="U153" i="62" s="1"/>
  <c r="R39" i="66" s="1"/>
  <c r="V152" i="62"/>
  <c r="W152" i="62"/>
  <c r="X152" i="62"/>
  <c r="Y152" i="62"/>
  <c r="F156" i="62"/>
  <c r="F157" i="62"/>
  <c r="F158" i="62"/>
  <c r="F159" i="62"/>
  <c r="F160" i="62"/>
  <c r="F161" i="62"/>
  <c r="F162" i="62"/>
  <c r="F163" i="62"/>
  <c r="G164" i="62"/>
  <c r="H164" i="62"/>
  <c r="I164" i="62"/>
  <c r="J164" i="62"/>
  <c r="K164" i="62"/>
  <c r="L164" i="62"/>
  <c r="M164" i="62"/>
  <c r="N164" i="62"/>
  <c r="O164" i="62"/>
  <c r="P164" i="62"/>
  <c r="Q164" i="62"/>
  <c r="R164" i="62"/>
  <c r="S164" i="62"/>
  <c r="T164" i="62"/>
  <c r="U164" i="62"/>
  <c r="V164" i="62"/>
  <c r="W164" i="62"/>
  <c r="X164" i="62"/>
  <c r="Y164" i="62"/>
  <c r="F166" i="62"/>
  <c r="F167" i="62"/>
  <c r="F168" i="62"/>
  <c r="G169" i="62"/>
  <c r="H169" i="62"/>
  <c r="I169" i="62"/>
  <c r="J169" i="62"/>
  <c r="K169" i="62"/>
  <c r="L169" i="62"/>
  <c r="M169" i="62"/>
  <c r="N169" i="62"/>
  <c r="O169" i="62"/>
  <c r="P169" i="62"/>
  <c r="Q169" i="62"/>
  <c r="R169" i="62"/>
  <c r="S169" i="62"/>
  <c r="T169" i="62"/>
  <c r="U169" i="62"/>
  <c r="V169" i="62"/>
  <c r="W169" i="62"/>
  <c r="X169" i="62"/>
  <c r="Y169" i="62"/>
  <c r="F171" i="62"/>
  <c r="F172" i="62"/>
  <c r="F173" i="62"/>
  <c r="G174" i="62"/>
  <c r="H174" i="62"/>
  <c r="I174" i="62"/>
  <c r="J174" i="62"/>
  <c r="K174" i="62"/>
  <c r="L174" i="62"/>
  <c r="M174" i="62"/>
  <c r="N174" i="62"/>
  <c r="O174" i="62"/>
  <c r="P174" i="62"/>
  <c r="Q174" i="62"/>
  <c r="R174" i="62"/>
  <c r="S174" i="62"/>
  <c r="T174" i="62"/>
  <c r="U174" i="62"/>
  <c r="V174" i="62"/>
  <c r="W174" i="62"/>
  <c r="X174" i="62"/>
  <c r="Y174" i="62"/>
  <c r="F180" i="62"/>
  <c r="G180" i="62"/>
  <c r="H180" i="62"/>
  <c r="I180" i="62"/>
  <c r="J180" i="62"/>
  <c r="K180" i="62"/>
  <c r="L180" i="62"/>
  <c r="M180" i="62"/>
  <c r="N180" i="62"/>
  <c r="O180" i="62"/>
  <c r="P180" i="62"/>
  <c r="Q180" i="62"/>
  <c r="R180" i="62"/>
  <c r="S180" i="62"/>
  <c r="T180" i="62"/>
  <c r="U180" i="62"/>
  <c r="V180" i="62"/>
  <c r="W180" i="62"/>
  <c r="X180" i="62"/>
  <c r="Y180" i="62"/>
  <c r="F182" i="62"/>
  <c r="F183" i="62" s="1"/>
  <c r="G183" i="62"/>
  <c r="H183" i="62"/>
  <c r="I183" i="62"/>
  <c r="J183" i="62"/>
  <c r="K183" i="62"/>
  <c r="L183" i="62"/>
  <c r="M183" i="62"/>
  <c r="N183" i="62"/>
  <c r="O183" i="62"/>
  <c r="P183" i="62"/>
  <c r="Q183" i="62"/>
  <c r="R183" i="62"/>
  <c r="S183" i="62"/>
  <c r="T183" i="62"/>
  <c r="U183" i="62"/>
  <c r="V183" i="62"/>
  <c r="W183" i="62"/>
  <c r="X183" i="62"/>
  <c r="Y183" i="62"/>
  <c r="F188" i="62"/>
  <c r="G188" i="62"/>
  <c r="H188" i="62"/>
  <c r="I188" i="62"/>
  <c r="J188" i="62"/>
  <c r="K188" i="62"/>
  <c r="L188" i="62"/>
  <c r="M188" i="62"/>
  <c r="N188" i="62"/>
  <c r="O188" i="62"/>
  <c r="P188" i="62"/>
  <c r="Q188" i="62"/>
  <c r="R188" i="62"/>
  <c r="S188" i="62"/>
  <c r="T188" i="62"/>
  <c r="U188" i="62"/>
  <c r="V188" i="62"/>
  <c r="W188" i="62"/>
  <c r="X188" i="62"/>
  <c r="Y188" i="62"/>
  <c r="F197" i="62"/>
  <c r="F198" i="62"/>
  <c r="F199" i="62"/>
  <c r="G200" i="62"/>
  <c r="D43" i="66" s="1"/>
  <c r="H200" i="62"/>
  <c r="E43" i="66" s="1"/>
  <c r="I200" i="62"/>
  <c r="F43" i="66" s="1"/>
  <c r="J200" i="62"/>
  <c r="G43" i="66" s="1"/>
  <c r="K200" i="62"/>
  <c r="H43" i="66" s="1"/>
  <c r="L200" i="62"/>
  <c r="I43" i="66" s="1"/>
  <c r="M200" i="62"/>
  <c r="J43" i="66" s="1"/>
  <c r="N200" i="62"/>
  <c r="K43" i="66" s="1"/>
  <c r="O200" i="62"/>
  <c r="L43" i="66" s="1"/>
  <c r="P200" i="62"/>
  <c r="M43" i="66" s="1"/>
  <c r="Q200" i="62"/>
  <c r="N43" i="66" s="1"/>
  <c r="R200" i="62"/>
  <c r="O43" i="66" s="1"/>
  <c r="S200" i="62"/>
  <c r="P43" i="66" s="1"/>
  <c r="T200" i="62"/>
  <c r="Q43" i="66" s="1"/>
  <c r="U200" i="62"/>
  <c r="R43" i="66" s="1"/>
  <c r="V200" i="62"/>
  <c r="S43" i="66" s="1"/>
  <c r="W200" i="62"/>
  <c r="T43" i="66" s="1"/>
  <c r="X200" i="62"/>
  <c r="U43" i="66" s="1"/>
  <c r="Y200" i="62"/>
  <c r="V43" i="66" s="1"/>
  <c r="F202" i="62"/>
  <c r="F208" i="62"/>
  <c r="F95" i="62"/>
  <c r="F94" i="62"/>
  <c r="F93" i="62"/>
  <c r="F92" i="62"/>
  <c r="F91" i="62"/>
  <c r="F90" i="62"/>
  <c r="F89" i="62"/>
  <c r="F88" i="62"/>
  <c r="F87" i="62"/>
  <c r="F86" i="62"/>
  <c r="F85" i="62"/>
  <c r="F84" i="62"/>
  <c r="F83" i="62"/>
  <c r="F82" i="62"/>
  <c r="F81" i="62"/>
  <c r="F80" i="62"/>
  <c r="F79" i="62"/>
  <c r="F78" i="62"/>
  <c r="F77" i="62"/>
  <c r="F76" i="62"/>
  <c r="F75" i="62"/>
  <c r="F74" i="62"/>
  <c r="F73" i="62"/>
  <c r="F72" i="62"/>
  <c r="F71" i="62"/>
  <c r="F70" i="62"/>
  <c r="F69" i="62"/>
  <c r="K153" i="62" l="1"/>
  <c r="H39" i="66" s="1"/>
  <c r="W194" i="62"/>
  <c r="T41" i="66" s="1"/>
  <c r="O194" i="62"/>
  <c r="K194" i="62"/>
  <c r="H41" i="66" s="1"/>
  <c r="R194" i="62"/>
  <c r="O41" i="66" s="1"/>
  <c r="J194" i="62"/>
  <c r="G41" i="66" s="1"/>
  <c r="Y194" i="62"/>
  <c r="U194" i="62"/>
  <c r="R41" i="66" s="1"/>
  <c r="Q194" i="62"/>
  <c r="M194" i="62"/>
  <c r="J41" i="66" s="1"/>
  <c r="I194" i="62"/>
  <c r="S194" i="62"/>
  <c r="P41" i="66" s="1"/>
  <c r="G194" i="62"/>
  <c r="V194" i="62"/>
  <c r="S41" i="66" s="1"/>
  <c r="N194" i="62"/>
  <c r="X194" i="62"/>
  <c r="U41" i="66" s="1"/>
  <c r="T194" i="62"/>
  <c r="P194" i="62"/>
  <c r="M41" i="66" s="1"/>
  <c r="L194" i="62"/>
  <c r="H194" i="62"/>
  <c r="E41" i="66" s="1"/>
  <c r="H153" i="62"/>
  <c r="E39" i="66" s="1"/>
  <c r="K41" i="66"/>
  <c r="Q41" i="66"/>
  <c r="I41" i="66"/>
  <c r="W153" i="62"/>
  <c r="T39" i="66" s="1"/>
  <c r="G153" i="62"/>
  <c r="D39" i="66" s="1"/>
  <c r="X153" i="62"/>
  <c r="U39" i="66" s="1"/>
  <c r="T153" i="62"/>
  <c r="Q39" i="66" s="1"/>
  <c r="P153" i="62"/>
  <c r="M39" i="66" s="1"/>
  <c r="Y153" i="62"/>
  <c r="V39" i="66" s="1"/>
  <c r="Q153" i="62"/>
  <c r="N39" i="66" s="1"/>
  <c r="M153" i="62"/>
  <c r="J39" i="66" s="1"/>
  <c r="I153" i="62"/>
  <c r="F39" i="66" s="1"/>
  <c r="C49" i="66"/>
  <c r="C43" i="66"/>
  <c r="S153" i="62"/>
  <c r="P39" i="66" s="1"/>
  <c r="O153" i="62"/>
  <c r="L39" i="66" s="1"/>
  <c r="F169" i="62"/>
  <c r="L153" i="62"/>
  <c r="I39" i="66" s="1"/>
  <c r="F127" i="62"/>
  <c r="F120" i="62"/>
  <c r="F200" i="62"/>
  <c r="F174" i="62"/>
  <c r="F152" i="62"/>
  <c r="F153" i="62" s="1"/>
  <c r="V153" i="62"/>
  <c r="S39" i="66" s="1"/>
  <c r="R153" i="62"/>
  <c r="O39" i="66" s="1"/>
  <c r="N153" i="62"/>
  <c r="K39" i="66" s="1"/>
  <c r="J153" i="62"/>
  <c r="G39" i="66" s="1"/>
  <c r="V41" i="66"/>
  <c r="N41" i="66"/>
  <c r="F41" i="66"/>
  <c r="L41" i="66"/>
  <c r="F164" i="62"/>
  <c r="D41" i="66" l="1"/>
  <c r="C41" i="66" s="1"/>
  <c r="F194" i="62"/>
  <c r="C39" i="66"/>
  <c r="F61" i="68" l="1"/>
  <c r="F62" i="68" s="1"/>
  <c r="D47" i="66" s="1"/>
  <c r="I80" i="68"/>
  <c r="H80" i="68"/>
  <c r="G80" i="68"/>
  <c r="F79" i="68"/>
  <c r="F78" i="68"/>
  <c r="I87" i="68"/>
  <c r="H87" i="68"/>
  <c r="G87" i="68"/>
  <c r="F86" i="68"/>
  <c r="I84" i="68"/>
  <c r="H84" i="68"/>
  <c r="G84" i="68"/>
  <c r="F83" i="68"/>
  <c r="F82" i="68"/>
  <c r="I76" i="68"/>
  <c r="H76" i="68"/>
  <c r="G76" i="68"/>
  <c r="F75" i="68"/>
  <c r="F74" i="68"/>
  <c r="F70" i="68"/>
  <c r="F76" i="68" l="1"/>
  <c r="F87" i="68"/>
  <c r="F84" i="68"/>
  <c r="F80" i="68"/>
  <c r="F72" i="68"/>
  <c r="I68" i="68" l="1"/>
  <c r="I88" i="68" s="1"/>
  <c r="H68" i="68"/>
  <c r="H88" i="68" s="1"/>
  <c r="G68" i="68"/>
  <c r="G88" i="68" s="1"/>
  <c r="F67" i="68"/>
  <c r="F66" i="68"/>
  <c r="F65" i="68"/>
  <c r="I61" i="68"/>
  <c r="I62" i="68" s="1"/>
  <c r="J47" i="66" s="1"/>
  <c r="H61" i="68"/>
  <c r="H62" i="68" s="1"/>
  <c r="I47" i="66" s="1"/>
  <c r="G61" i="68"/>
  <c r="G62" i="68" s="1"/>
  <c r="I54" i="68"/>
  <c r="H54" i="68"/>
  <c r="G54" i="68"/>
  <c r="F53" i="68"/>
  <c r="F54" i="68" s="1"/>
  <c r="I51" i="68"/>
  <c r="H51" i="68"/>
  <c r="G51" i="68"/>
  <c r="F50" i="68"/>
  <c r="F49" i="68"/>
  <c r="F48" i="68"/>
  <c r="I44" i="68"/>
  <c r="H44" i="68"/>
  <c r="G44" i="68"/>
  <c r="F43" i="68"/>
  <c r="F44" i="68" s="1"/>
  <c r="I41" i="68"/>
  <c r="H41" i="68"/>
  <c r="G41" i="68"/>
  <c r="F40" i="68"/>
  <c r="F41" i="68" s="1"/>
  <c r="I38" i="68"/>
  <c r="H38" i="68"/>
  <c r="G38" i="68"/>
  <c r="F37" i="68"/>
  <c r="F36" i="68"/>
  <c r="I34" i="68"/>
  <c r="H34" i="68"/>
  <c r="G34" i="68"/>
  <c r="F33" i="68"/>
  <c r="F32" i="68"/>
  <c r="F31" i="68"/>
  <c r="I29" i="68"/>
  <c r="H29" i="68"/>
  <c r="G29" i="68"/>
  <c r="F29" i="68"/>
  <c r="I22" i="68"/>
  <c r="H22" i="68"/>
  <c r="G22" i="68"/>
  <c r="F21" i="68"/>
  <c r="F22" i="68" s="1"/>
  <c r="I19" i="68"/>
  <c r="H19" i="68"/>
  <c r="G19" i="68"/>
  <c r="F18" i="68"/>
  <c r="F17" i="68"/>
  <c r="F16" i="68"/>
  <c r="F15" i="68"/>
  <c r="F14" i="68"/>
  <c r="F13" i="68"/>
  <c r="F12" i="68"/>
  <c r="F11" i="68"/>
  <c r="F10" i="68"/>
  <c r="C47" i="66" l="1"/>
  <c r="H45" i="68"/>
  <c r="I45" i="66" s="1"/>
  <c r="H55" i="68"/>
  <c r="I45" i="68"/>
  <c r="J46" i="66" s="1"/>
  <c r="I55" i="68"/>
  <c r="J48" i="66" s="1"/>
  <c r="G45" i="68"/>
  <c r="D46" i="66" s="1"/>
  <c r="G55" i="68"/>
  <c r="F19" i="68"/>
  <c r="F34" i="68"/>
  <c r="F68" i="68"/>
  <c r="F88" i="68" s="1"/>
  <c r="F38" i="68"/>
  <c r="F51" i="68"/>
  <c r="F55" i="68" s="1"/>
  <c r="C15" i="66"/>
  <c r="J45" i="66" l="1"/>
  <c r="C48" i="66"/>
  <c r="D45" i="66"/>
  <c r="C46" i="66"/>
  <c r="H89" i="68"/>
  <c r="G89" i="68"/>
  <c r="F45" i="68"/>
  <c r="F89" i="68" s="1"/>
  <c r="I89" i="68"/>
  <c r="C45" i="66" l="1"/>
  <c r="F58" i="62"/>
  <c r="O24" i="62" l="1"/>
  <c r="N53" i="62"/>
  <c r="O53" i="62"/>
  <c r="P53" i="62"/>
  <c r="Q53" i="62"/>
  <c r="R53" i="62"/>
  <c r="S53" i="62"/>
  <c r="T53" i="62"/>
  <c r="U53" i="62"/>
  <c r="V53" i="62"/>
  <c r="W53" i="62"/>
  <c r="X53" i="62"/>
  <c r="Y53" i="62"/>
  <c r="F46" i="62" l="1"/>
  <c r="S111" i="62" l="1"/>
  <c r="R111" i="62"/>
  <c r="Q111" i="62"/>
  <c r="P111" i="62"/>
  <c r="S96" i="62"/>
  <c r="S131" i="62" s="1"/>
  <c r="P40" i="66" s="1"/>
  <c r="R96" i="62"/>
  <c r="R131" i="62" s="1"/>
  <c r="O40" i="66" s="1"/>
  <c r="Q96" i="62"/>
  <c r="Q131" i="62" s="1"/>
  <c r="N40" i="66" s="1"/>
  <c r="P96" i="62"/>
  <c r="S59" i="62"/>
  <c r="R59" i="62"/>
  <c r="Q59" i="62"/>
  <c r="P59" i="62"/>
  <c r="S56" i="62"/>
  <c r="R56" i="62"/>
  <c r="Q56" i="62"/>
  <c r="P56" i="62"/>
  <c r="S49" i="62"/>
  <c r="R49" i="62"/>
  <c r="Q49" i="62"/>
  <c r="P49" i="62"/>
  <c r="S44" i="62"/>
  <c r="R44" i="62"/>
  <c r="Q44" i="62"/>
  <c r="P44" i="62"/>
  <c r="S34" i="62"/>
  <c r="R34" i="62"/>
  <c r="Q34" i="62"/>
  <c r="P34" i="62"/>
  <c r="S27" i="62"/>
  <c r="R27" i="62"/>
  <c r="Q27" i="62"/>
  <c r="P27" i="62"/>
  <c r="S24" i="62"/>
  <c r="R24" i="62"/>
  <c r="Q24" i="62"/>
  <c r="P24" i="62"/>
  <c r="O111" i="62"/>
  <c r="N111" i="62"/>
  <c r="O96" i="62"/>
  <c r="O131" i="62" s="1"/>
  <c r="L40" i="66" s="1"/>
  <c r="N96" i="62"/>
  <c r="O59" i="62"/>
  <c r="N59" i="62"/>
  <c r="O56" i="62"/>
  <c r="N56" i="62"/>
  <c r="O49" i="62"/>
  <c r="N49" i="62"/>
  <c r="O44" i="62"/>
  <c r="N44" i="62"/>
  <c r="O34" i="62"/>
  <c r="N34" i="62"/>
  <c r="O27" i="62"/>
  <c r="N27" i="62"/>
  <c r="N24" i="62"/>
  <c r="L111" i="62"/>
  <c r="K111" i="62"/>
  <c r="L96" i="62"/>
  <c r="K96" i="62"/>
  <c r="L59" i="62"/>
  <c r="K59" i="62"/>
  <c r="L56" i="62"/>
  <c r="K56" i="62"/>
  <c r="L53" i="62"/>
  <c r="K53" i="62"/>
  <c r="L49" i="62"/>
  <c r="K49" i="62"/>
  <c r="L44" i="62"/>
  <c r="K44" i="62"/>
  <c r="L34" i="62"/>
  <c r="K34" i="62"/>
  <c r="L27" i="62"/>
  <c r="K27" i="62"/>
  <c r="L24" i="62"/>
  <c r="K24" i="62"/>
  <c r="J111" i="62"/>
  <c r="J96" i="62"/>
  <c r="J59" i="62"/>
  <c r="J56" i="62"/>
  <c r="J53" i="62"/>
  <c r="J49" i="62"/>
  <c r="J44" i="62"/>
  <c r="J34" i="62"/>
  <c r="J27" i="62"/>
  <c r="J24" i="62"/>
  <c r="I111" i="62"/>
  <c r="I96" i="62"/>
  <c r="I59" i="62"/>
  <c r="I56" i="62"/>
  <c r="I53" i="62"/>
  <c r="I49" i="62"/>
  <c r="I44" i="62"/>
  <c r="I34" i="62"/>
  <c r="I27" i="62"/>
  <c r="I24" i="62"/>
  <c r="H111" i="62"/>
  <c r="H96" i="62"/>
  <c r="H59" i="62"/>
  <c r="H56" i="62"/>
  <c r="H53" i="62"/>
  <c r="H49" i="62"/>
  <c r="H44" i="62"/>
  <c r="H34" i="62"/>
  <c r="H27" i="62"/>
  <c r="H24" i="62"/>
  <c r="C55" i="66"/>
  <c r="P17" i="66"/>
  <c r="O17" i="66"/>
  <c r="N17" i="66"/>
  <c r="M17" i="66"/>
  <c r="L17" i="66"/>
  <c r="K17" i="66"/>
  <c r="I17" i="66"/>
  <c r="H17" i="66"/>
  <c r="G17" i="66"/>
  <c r="F17" i="66"/>
  <c r="E17" i="66"/>
  <c r="J17" i="66"/>
  <c r="Q17" i="66"/>
  <c r="R17" i="66"/>
  <c r="S17" i="66"/>
  <c r="T17" i="66"/>
  <c r="U17" i="66"/>
  <c r="V17" i="66"/>
  <c r="D17" i="66"/>
  <c r="H131" i="62" l="1"/>
  <c r="E40" i="66" s="1"/>
  <c r="J131" i="62"/>
  <c r="G40" i="66" s="1"/>
  <c r="N66" i="62"/>
  <c r="K66" i="62"/>
  <c r="Q66" i="62"/>
  <c r="R66" i="62"/>
  <c r="H66" i="62"/>
  <c r="J66" i="62"/>
  <c r="P66" i="62"/>
  <c r="I66" i="62"/>
  <c r="L66" i="62"/>
  <c r="O66" i="62"/>
  <c r="S66" i="62"/>
  <c r="L131" i="62"/>
  <c r="I40" i="66" s="1"/>
  <c r="N131" i="62"/>
  <c r="K40" i="66" s="1"/>
  <c r="K131" i="62"/>
  <c r="H40" i="66" s="1"/>
  <c r="P131" i="62"/>
  <c r="M40" i="66" s="1"/>
  <c r="I131" i="62"/>
  <c r="F40" i="66" s="1"/>
  <c r="P38" i="66" l="1"/>
  <c r="O38" i="66"/>
  <c r="N38" i="66"/>
  <c r="M38" i="66"/>
  <c r="L38" i="66"/>
  <c r="K38" i="66"/>
  <c r="I38" i="66"/>
  <c r="H38" i="66"/>
  <c r="E38" i="66"/>
  <c r="G38" i="66"/>
  <c r="F38" i="66"/>
  <c r="P203" i="62"/>
  <c r="M44" i="66" s="1"/>
  <c r="R203" i="62"/>
  <c r="S203" i="62"/>
  <c r="Q203" i="62"/>
  <c r="N44" i="66" s="1"/>
  <c r="H203" i="62"/>
  <c r="K203" i="62"/>
  <c r="H44" i="66" s="1"/>
  <c r="I203" i="62"/>
  <c r="F44" i="66" s="1"/>
  <c r="J203" i="62"/>
  <c r="N203" i="62"/>
  <c r="O203" i="62"/>
  <c r="L203" i="62"/>
  <c r="I44" i="66" s="1"/>
  <c r="Y111" i="62"/>
  <c r="X111" i="62"/>
  <c r="W111" i="62"/>
  <c r="V111" i="62"/>
  <c r="U111" i="62"/>
  <c r="T111" i="62"/>
  <c r="M111" i="62"/>
  <c r="G111" i="62"/>
  <c r="O207" i="62" l="1"/>
  <c r="O209" i="62" s="1"/>
  <c r="L44" i="66"/>
  <c r="J207" i="62"/>
  <c r="J209" i="62" s="1"/>
  <c r="G44" i="66"/>
  <c r="R207" i="62"/>
  <c r="R209" i="62" s="1"/>
  <c r="O44" i="66"/>
  <c r="N207" i="62"/>
  <c r="N209" i="62" s="1"/>
  <c r="K44" i="66"/>
  <c r="H207" i="62"/>
  <c r="H209" i="62" s="1"/>
  <c r="E44" i="66"/>
  <c r="S207" i="62"/>
  <c r="S209" i="62" s="1"/>
  <c r="P44" i="66"/>
  <c r="L207" i="62"/>
  <c r="L209" i="62" s="1"/>
  <c r="Q207" i="62"/>
  <c r="Q209" i="62" s="1"/>
  <c r="I207" i="62"/>
  <c r="I209" i="62" s="1"/>
  <c r="K207" i="62"/>
  <c r="K209" i="62" s="1"/>
  <c r="P207" i="62"/>
  <c r="P209" i="62" s="1"/>
  <c r="G42" i="66"/>
  <c r="G37" i="66" s="1"/>
  <c r="K42" i="66"/>
  <c r="K37" i="66" s="1"/>
  <c r="E42" i="66"/>
  <c r="E37" i="66" s="1"/>
  <c r="L42" i="66"/>
  <c r="L37" i="66" s="1"/>
  <c r="F42" i="66"/>
  <c r="F37" i="66" s="1"/>
  <c r="F111" i="62"/>
  <c r="N42" i="66" l="1"/>
  <c r="N37" i="66" s="1"/>
  <c r="I42" i="66"/>
  <c r="I37" i="66" s="1"/>
  <c r="P42" i="66"/>
  <c r="P37" i="66" s="1"/>
  <c r="O42" i="66"/>
  <c r="O37" i="66" s="1"/>
  <c r="M42" i="66"/>
  <c r="M37" i="66" s="1"/>
  <c r="H42" i="66"/>
  <c r="H37" i="66" s="1"/>
  <c r="F38" i="62"/>
  <c r="F37" i="62"/>
  <c r="F40" i="62"/>
  <c r="F39" i="62"/>
  <c r="C19" i="66" l="1"/>
  <c r="C54" i="66" l="1"/>
  <c r="F47" i="62" l="1"/>
  <c r="F48" i="62"/>
  <c r="C20" i="66" l="1"/>
  <c r="C18" i="66"/>
  <c r="C17" i="66"/>
  <c r="F26" i="62" l="1"/>
  <c r="F16" i="62"/>
  <c r="F17" i="62"/>
  <c r="F18" i="62"/>
  <c r="F19" i="62"/>
  <c r="F20" i="62"/>
  <c r="F21" i="62"/>
  <c r="F22" i="62"/>
  <c r="F23" i="62"/>
  <c r="G96" i="62" l="1"/>
  <c r="G131" i="62" s="1"/>
  <c r="D40" i="66" s="1"/>
  <c r="M96" i="62"/>
  <c r="M131" i="62" s="1"/>
  <c r="J40" i="66" s="1"/>
  <c r="T96" i="62"/>
  <c r="T131" i="62" s="1"/>
  <c r="Q40" i="66" s="1"/>
  <c r="U96" i="62"/>
  <c r="U131" i="62" s="1"/>
  <c r="R40" i="66" s="1"/>
  <c r="V96" i="62"/>
  <c r="V131" i="62" s="1"/>
  <c r="S40" i="66" s="1"/>
  <c r="W96" i="62"/>
  <c r="W131" i="62" s="1"/>
  <c r="T40" i="66" s="1"/>
  <c r="X96" i="62"/>
  <c r="X131" i="62" s="1"/>
  <c r="U40" i="66" s="1"/>
  <c r="Y96" i="62"/>
  <c r="Y131" i="62" s="1"/>
  <c r="V40" i="66" s="1"/>
  <c r="G59" i="62"/>
  <c r="M59" i="62"/>
  <c r="T59" i="62"/>
  <c r="U59" i="62"/>
  <c r="V59" i="62"/>
  <c r="W59" i="62"/>
  <c r="X59" i="62"/>
  <c r="Y59" i="62"/>
  <c r="G56" i="62"/>
  <c r="M56" i="62"/>
  <c r="T56" i="62"/>
  <c r="U56" i="62"/>
  <c r="V56" i="62"/>
  <c r="W56" i="62"/>
  <c r="X56" i="62"/>
  <c r="Y56" i="62"/>
  <c r="M53" i="62"/>
  <c r="M49" i="62"/>
  <c r="T49" i="62"/>
  <c r="U49" i="62"/>
  <c r="V49" i="62"/>
  <c r="W49" i="62"/>
  <c r="X49" i="62"/>
  <c r="Y49" i="62"/>
  <c r="G44" i="62"/>
  <c r="M44" i="62"/>
  <c r="T44" i="62"/>
  <c r="U44" i="62"/>
  <c r="V44" i="62"/>
  <c r="W44" i="62"/>
  <c r="X44" i="62"/>
  <c r="Y44" i="62"/>
  <c r="G34" i="62"/>
  <c r="M34" i="62"/>
  <c r="T34" i="62"/>
  <c r="U34" i="62"/>
  <c r="V34" i="62"/>
  <c r="W34" i="62"/>
  <c r="X34" i="62"/>
  <c r="Y34" i="62"/>
  <c r="G27" i="62"/>
  <c r="M27" i="62"/>
  <c r="T27" i="62"/>
  <c r="U27" i="62"/>
  <c r="V27" i="62"/>
  <c r="W27" i="62"/>
  <c r="X27" i="62"/>
  <c r="Y27" i="62"/>
  <c r="M24" i="62"/>
  <c r="T24" i="62"/>
  <c r="U24" i="62"/>
  <c r="V24" i="62"/>
  <c r="W24" i="62"/>
  <c r="X24" i="62"/>
  <c r="Y24" i="62"/>
  <c r="F55" i="62"/>
  <c r="F56" i="62" s="1"/>
  <c r="F52" i="62"/>
  <c r="F41" i="62"/>
  <c r="F42" i="62"/>
  <c r="F43" i="62"/>
  <c r="F36" i="62"/>
  <c r="F27" i="62"/>
  <c r="Y66" i="62" l="1"/>
  <c r="U66" i="62"/>
  <c r="X66" i="62"/>
  <c r="T66" i="62"/>
  <c r="W66" i="62"/>
  <c r="M66" i="62"/>
  <c r="V66" i="62"/>
  <c r="C40" i="66"/>
  <c r="F96" i="62"/>
  <c r="F131" i="62" s="1"/>
  <c r="F34" i="62"/>
  <c r="F59" i="62"/>
  <c r="F44" i="62"/>
  <c r="V38" i="66" l="1"/>
  <c r="U38" i="66"/>
  <c r="T38" i="66"/>
  <c r="S38" i="66"/>
  <c r="R38" i="66"/>
  <c r="Q38" i="66"/>
  <c r="J38" i="66"/>
  <c r="X203" i="62"/>
  <c r="U44" i="66" s="1"/>
  <c r="T203" i="62"/>
  <c r="Q44" i="66" s="1"/>
  <c r="M203" i="62"/>
  <c r="J44" i="66" s="1"/>
  <c r="V203" i="62"/>
  <c r="U203" i="62"/>
  <c r="R44" i="66" s="1"/>
  <c r="W203" i="62"/>
  <c r="Y203" i="62"/>
  <c r="V44" i="66" s="1"/>
  <c r="W207" i="62" l="1"/>
  <c r="W209" i="62" s="1"/>
  <c r="T44" i="66"/>
  <c r="V207" i="62"/>
  <c r="V209" i="62" s="1"/>
  <c r="S44" i="66"/>
  <c r="Y207" i="62"/>
  <c r="Y209" i="62" s="1"/>
  <c r="M207" i="62"/>
  <c r="M209" i="62" s="1"/>
  <c r="T207" i="62"/>
  <c r="T209" i="62" s="1"/>
  <c r="U207" i="62"/>
  <c r="U209" i="62" s="1"/>
  <c r="X207" i="62"/>
  <c r="J42" i="66"/>
  <c r="J37" i="66" s="1"/>
  <c r="T42" i="66"/>
  <c r="T37" i="66" s="1"/>
  <c r="R42" i="66"/>
  <c r="R37" i="66" s="1"/>
  <c r="V42" i="66"/>
  <c r="V37" i="66" s="1"/>
  <c r="S42" i="66"/>
  <c r="S37" i="66" s="1"/>
  <c r="G49" i="62"/>
  <c r="F49" i="62"/>
  <c r="F13" i="62"/>
  <c r="F15" i="62"/>
  <c r="F12" i="62"/>
  <c r="F14" i="62"/>
  <c r="U42" i="66" l="1"/>
  <c r="U37" i="66" s="1"/>
  <c r="X209" i="62"/>
  <c r="Q42" i="66"/>
  <c r="Q37" i="66" s="1"/>
  <c r="G53" i="62"/>
  <c r="F51" i="62"/>
  <c r="F53" i="62" s="1"/>
  <c r="F11" i="62" l="1"/>
  <c r="G24" i="62"/>
  <c r="G66" i="62" s="1"/>
  <c r="F24" i="62" l="1"/>
  <c r="F66" i="62" s="1"/>
  <c r="D38" i="66"/>
  <c r="C38" i="66" l="1"/>
  <c r="F203" i="62"/>
  <c r="F207" i="62" s="1"/>
  <c r="F209" i="62" s="1"/>
  <c r="G203" i="62"/>
  <c r="D44" i="66" s="1"/>
  <c r="C44" i="66" l="1"/>
  <c r="G207" i="62"/>
  <c r="D42" i="66" l="1"/>
  <c r="G209" i="62"/>
  <c r="C42" i="66"/>
  <c r="C37" i="66" s="1"/>
  <c r="D37" i="66"/>
</calcChain>
</file>

<file path=xl/sharedStrings.xml><?xml version="1.0" encoding="utf-8"?>
<sst xmlns="http://schemas.openxmlformats.org/spreadsheetml/2006/main" count="2062" uniqueCount="415">
  <si>
    <t>Всего услуг</t>
  </si>
  <si>
    <t>--------</t>
  </si>
  <si>
    <t>Наименование показателя</t>
  </si>
  <si>
    <t>Всего</t>
  </si>
  <si>
    <t>МО Красноселькупский район</t>
  </si>
  <si>
    <t>МО Шурышкарский район</t>
  </si>
  <si>
    <t>МО Тазовский район</t>
  </si>
  <si>
    <t>№ п/п</t>
  </si>
  <si>
    <t xml:space="preserve">Наименование услуг          </t>
  </si>
  <si>
    <t>Перечень услуг территориальных федеральных органов исполнительной власти, предоставляемых в МФЦ</t>
  </si>
  <si>
    <t>Перечень государственных услуг исполнительных органов государственной власти  ЯНАО, предоставляемых в МФЦ</t>
  </si>
  <si>
    <t>Перечень государственных услуг территориальных государственных  внебюджетных фондов, предоставляемых в МФЦ</t>
  </si>
  <si>
    <t>Перечень муниципальных услуг ОМСУ ЯНАО, предоставляемых в МФЦ</t>
  </si>
  <si>
    <t>+/+</t>
  </si>
  <si>
    <t>Управление Федеральной антимонопольной службы по Ямало-Ненецкому автономному округу</t>
  </si>
  <si>
    <t>Государственное учреждение - региональное отделение Фонда социального страхования Российской Федерации по Ямало-Ненецкому автономному округу</t>
  </si>
  <si>
    <t>Территориальное управление Федерального агентства по управлению государственным имуществом в Ямало-Ненецком автономном округе</t>
  </si>
  <si>
    <t>------------</t>
  </si>
  <si>
    <t>Осуществление выплат инвалидам компенсаций страховых премий по договору обязательного страхования гражданской ответственности владельцев транспортных средств</t>
  </si>
  <si>
    <t>Оформление и выдача удостоверений гражданам, подвергшимся воздействию радиации вследствие катастрофы на Чернобыльской АЭС и аварии на производственном объединении «Маяк»</t>
  </si>
  <si>
    <t>Предоставление ежемесячной социальной выплаты многодетным семьям, проживающим в сельской местности (п. Пельвож)</t>
  </si>
  <si>
    <t>Предоставление дополнительных льгот лицам, удостоенным звания  «Почетный  гражданин города Салехарда»</t>
  </si>
  <si>
    <t>Выдача справок о принадлежности гражданина к отдельной категории</t>
  </si>
  <si>
    <t>-----</t>
  </si>
  <si>
    <t>Условия предоставления  услуги</t>
  </si>
  <si>
    <t>Дата открытия</t>
  </si>
  <si>
    <t>Ф.И.О. руководителя</t>
  </si>
  <si>
    <t>Адрес электронной почты</t>
  </si>
  <si>
    <t>Общая площадь (кв. м).</t>
  </si>
  <si>
    <t>МО город Салехард</t>
  </si>
  <si>
    <t>МО город Лабытнанги</t>
  </si>
  <si>
    <t>МО Ямальский район</t>
  </si>
  <si>
    <t>МО Надымский район</t>
  </si>
  <si>
    <t>МО город Новый Уренгой</t>
  </si>
  <si>
    <t>МО Пуровский район</t>
  </si>
  <si>
    <t>МО город Ноябрьск</t>
  </si>
  <si>
    <t>МО город Губкинский</t>
  </si>
  <si>
    <t>МО город Муравленко</t>
  </si>
  <si>
    <t>ГУ ЯНАО "МФЦ"</t>
  </si>
  <si>
    <t>Адрес (индекс, город, улица, № дома)</t>
  </si>
  <si>
    <t>629001,
г. Салехард,
ул. Броднева, д.15</t>
  </si>
  <si>
    <t>Вострикова Ольга Анатольевна</t>
  </si>
  <si>
    <t>Гаряева Татьяна Николаевна</t>
  </si>
  <si>
    <t>Мотрич Алла Леонтьевна</t>
  </si>
  <si>
    <t>----</t>
  </si>
  <si>
    <t>Таблица № 1</t>
  </si>
  <si>
    <t>Государственная регистрация юридических лиц, физических лиц в качестве индивидуальных предпринимателей и крестьянских (фермерских) хозяйств</t>
  </si>
  <si>
    <t xml:space="preserve">Оказание единовременной материальной помощи инвалидам и участникам Великой Отечественной войны </t>
  </si>
  <si>
    <t xml:space="preserve">Выплата ежемесячной денежной компенсации отдельным категориям населения города Салехарда </t>
  </si>
  <si>
    <t xml:space="preserve">Организация санаторно-курортного лечения детей и подростков
</t>
  </si>
  <si>
    <t xml:space="preserve">Обеспечение инвалидов техническими средствами реабилитации, не входящими в федеральный перечень реабилитационных мероприятий </t>
  </si>
  <si>
    <t xml:space="preserve">Оплата расходов, связанных с профессиональным обучением инвалидов </t>
  </si>
  <si>
    <t>Предоставление помощи гражданам с ограниченными возможностями здоровья на основе социальных контрактов</t>
  </si>
  <si>
    <t>Обеспечение оздоровления неработающих пенсионеров, проживающих на территории Ямало-Ненецкого автономного округа</t>
  </si>
  <si>
    <t>Выплата ежемесячной денежной компенсации, установленной частями 9, 10 и 13 статьи 3 Федерального закона «О денежном довольствии военнослужащих и предоставлении им отдельных выплат» военнослужащим, гражданам, призванным на военные сборы и членам их семей, пенсионное обеспечение которых осуществляется Пенсионным фондом Российской Федерации</t>
  </si>
  <si>
    <t>Расчет компенсационных выплат в связи с расходами по оплате жилых помещений, коммунальных и других видов услуг членам семей погибших (умерших) военнослужащих и сотрудников некоторых федеральных органов исполнительной власти</t>
  </si>
  <si>
    <t>Прием заявлений на присвоение званий «Ветеран труда», «Ветеран Ямало-Ненецкого автономного округа», «Участник вооруженных конфликтов», оформление и выдача соответствующих удостоверений.</t>
  </si>
  <si>
    <t xml:space="preserve">Предоставление региональной социальной доплаты к пенсии </t>
  </si>
  <si>
    <t xml:space="preserve">Предоставление социального пособия на погребение </t>
  </si>
  <si>
    <t xml:space="preserve">Выплата государственных единовременных пособий и ежемесячных денежных компенсаций гражданам при возникновении поствакцинальных  осложнений </t>
  </si>
  <si>
    <t>Назначение и выплата пособия по уходу за ребенком</t>
  </si>
  <si>
    <t>Назначение и выплата единовременного пособия при рождении ребенка</t>
  </si>
  <si>
    <t xml:space="preserve">Выдача свидетельства на материнский (семейный) капитал </t>
  </si>
  <si>
    <t xml:space="preserve">Предоставление мер социальной поддержки по оплате жилого помещения и коммунальных услуг </t>
  </si>
  <si>
    <t>Предоставление ежегодной денежной выплаты гражданам, награждённым знаком «Почетный донор России»</t>
  </si>
  <si>
    <t>Оформление и выдача удостоверений о праве на меры социальной поддержки, установленные для бывших несовершеннолетних узников концлагерей, гетто, других мест принудительного содержания, созданных фашистами и их союзниками в период Второй мировой войны</t>
  </si>
  <si>
    <t xml:space="preserve"> Отделение Пенсионного фонда Российской Федарации Государственное Учреждение по Ямало-Ненецкому автономному округу</t>
  </si>
  <si>
    <t>Управление Министерства внутренних дел Российской Федерации по Ямало-Ненецкому автономному округу</t>
  </si>
  <si>
    <t>Предоставление сведений об административных правонарушениях в области дорожного движения</t>
  </si>
  <si>
    <t>Государственная инспекция труда в  Ямало-Ненецком автономном округе</t>
  </si>
  <si>
    <t xml:space="preserve"> Администрация муниципального образования город Салехард в сфере социальной защиты населения</t>
  </si>
  <si>
    <t>Всего по ведомству</t>
  </si>
  <si>
    <t>Итого по МУ ОМСУ ЯНАО</t>
  </si>
  <si>
    <t>Итого по УТФОИВ</t>
  </si>
  <si>
    <t>Итого по ГУИОГВ ЯНАО</t>
  </si>
  <si>
    <t>Итого по ГУТГВФ</t>
  </si>
  <si>
    <t>Управление Федеральной налоговой службы по ЯНАО</t>
  </si>
  <si>
    <t xml:space="preserve">Управление Федеральной службы по надзору в сфере защиты прав потребителей и благополучия человека по ЯНАО </t>
  </si>
  <si>
    <t xml:space="preserve"> Администрация муниципального образования город Салехард в сфере образования </t>
  </si>
  <si>
    <t>Предоставление информации по находящимся на исполнении исполнительным производствам в отношении физического или юридического лица</t>
  </si>
  <si>
    <t>Журавская Марина Андреевна</t>
  </si>
  <si>
    <t>Предоставление частичного возмещения стоимости самостоятельно приобретенной санаторно-курортной путевки «Мать и дитя»</t>
  </si>
  <si>
    <t>Предоставление ежемесячной денежной выплаты семьям при рождении третьего ребенка или последующих детей</t>
  </si>
  <si>
    <t>Цыганок Галина Ивановна</t>
  </si>
  <si>
    <t>Бесплатное информирование (в том числе в письменной форме) налогоплательщиков, плательщиков сборов и налоговых агентов о действующих налогах и сборах, законодательстве Российской Федерации о налогах и сборах и принятых в соответствии с ним нормативных правовых актах, порядке исчисления и уплаты налогов и сборов, правах и обязанностях налогоплательщиков, плательщиков сборов и налоговых агентов, полномочиях налоговых органов и их должностных лиц</t>
  </si>
  <si>
    <t>Осуществление в установленном порядке выдачи выписок из реестра федерального имущества</t>
  </si>
  <si>
    <t>Предоставление государственной социальной помощи семьям (одиноко проживающим гражданам) со среднедушевым доходом, размер которого не превышает величину прожиточного минимума, установленного на душу населения в Ямало-Ненецком автономном округе</t>
  </si>
  <si>
    <t>МО Приуральский район</t>
  </si>
  <si>
    <t xml:space="preserve">Бешкильцев Сергей Владимирович </t>
  </si>
  <si>
    <t>Прием от граждан анкет в целях регистрации в системе обязательного пенсионного страхования, в том числе прием от застрахованных лиц заявлений об обмене или о выдаче дубликата страхового свидетельства</t>
  </si>
  <si>
    <t>Управление Федеральной службы судебных приставов России по Ямало-Ненецкому автономному округу</t>
  </si>
  <si>
    <t>Харгатаев Андрей Николаевич</t>
  </si>
  <si>
    <t>Оформление и выдача удостоверений ветерана Великой Отечественной войны единого образца</t>
  </si>
  <si>
    <t>Выдача удостоверений многодетной семьи</t>
  </si>
  <si>
    <t>Регистрация заявителей в Единой системе идентификации и аутентификации</t>
  </si>
  <si>
    <t>Выдача государственного сертификата на материнский (семейный) капитал</t>
  </si>
  <si>
    <t>Рассмотрение заявления о распоряжении средствами (частью средств) материнского (семейного) капитала</t>
  </si>
  <si>
    <t>Выдача справок о наличии (отсутствии) судимости и (или) факта уголовного преследования либо о прекращении уголовного преследования</t>
  </si>
  <si>
    <t xml:space="preserve">
</t>
  </si>
  <si>
    <t>Департамент природно-ресурсного регулирования, лесных отношениий и развития нефтегазового комплекса Ямало-Ненецкого автономного округа</t>
  </si>
  <si>
    <t>-/-</t>
  </si>
  <si>
    <t>+/-</t>
  </si>
  <si>
    <t xml:space="preserve">Зачисление в муниципальное образовательное учреждение                                                                                                                                    </t>
  </si>
  <si>
    <t>Предварительное согласование предоставления земельных участков</t>
  </si>
  <si>
    <t>Предоставление юридическим лицам и гражданам в собственность, постоянное (бессрочное) пользование, безвозмездное пользование, аренду земельных участков из состава, государственная собственность на которые не разграничена</t>
  </si>
  <si>
    <t>Выдача гражданам справок о размере пенсий (иных выплат)</t>
  </si>
  <si>
    <t>629602, 
г. Муравленко, ул. Нефтяников, строение 18</t>
  </si>
  <si>
    <t xml:space="preserve">МО Пуровский район </t>
  </si>
  <si>
    <t>п. Ханымей</t>
  </si>
  <si>
    <t>Прием запроса о предоставлении справки о состоянии расчетов по налогам, сборам, пеням, штрафам, процентам</t>
  </si>
  <si>
    <t>Прием запроса о предоставлении акта совместной сверки расчетов по  налогам, сборам, пеням, штрафам, процентам</t>
  </si>
  <si>
    <t>Управление Федеральной службы государственной регистрации, кадастра и картографии по Ямало-Ненецкому автономному округу и Филиал Федерального государственного бюджетного учреждения «Федеральная кадастровая палата Федеральной службы государственной регистрации, кадастра и картографии» по Ямало-Ненецкому автономному округу</t>
  </si>
  <si>
    <t>Департамент по взаимодействию с федеральными органами государственной власти и мировой юстиции Ямало-Ненецкого автономного округа</t>
  </si>
  <si>
    <t>Выдача и переоформление разрешения, выдача дубликата разрешения на осуществление деятельности по перевозке пассажиров и багажа легковым такси в Ямало-Ненецком автономном округе</t>
  </si>
  <si>
    <t>Игнеева Ольга Сергеевна</t>
  </si>
  <si>
    <t>Ефименко Елена Георгиевна</t>
  </si>
  <si>
    <t xml:space="preserve">МО Надымский район </t>
  </si>
  <si>
    <t>п. Пангоды</t>
  </si>
  <si>
    <t>п. Пурпе</t>
  </si>
  <si>
    <t>629300, г. Новый Уренгой, ул. Ленинградский пр-т, д. 5 б</t>
  </si>
  <si>
    <t>629400, г. Лабытнанги,                                  ул. Гагарина, д.7</t>
  </si>
  <si>
    <t>629831, г. Губкинский,                                                   мк-н 12, д.46</t>
  </si>
  <si>
    <t>629620, п. Аксарка,                                   ул. Больничная, д.  9, кв. 7</t>
  </si>
  <si>
    <t>629700,  с. Яр-Сале, 
ул. Советская, д. 50А</t>
  </si>
  <si>
    <t>С. № 23 от 31.07.2015</t>
  </si>
  <si>
    <t>Номер перечня, утвержденного постановлением Правительства РФ от 27.09.2011 г. № 797 (перечень 1,2,3)</t>
  </si>
  <si>
    <t>Постановление Правительства РФ от 28.11.2011 № 977</t>
  </si>
  <si>
    <t>Пн. - Пт.                       8.30-20.00           Сб.                       9.00-13.00</t>
  </si>
  <si>
    <t>Вт. - Пт. 08.30-20.00     Сб.                    09.00 - 13.00</t>
  </si>
  <si>
    <t>МО г. Новый Уренгой                                       (Ленинградский проспект)</t>
  </si>
  <si>
    <t>МО г. Новый Уренгой                                 (Юбилейная 1д)</t>
  </si>
  <si>
    <t>Номер и дата заключения соглашения (дополнительного соглашения)</t>
  </si>
  <si>
    <t>в т.ч., обязательных согласно перечня 1 и 3 постановления Правительства Российской Федерации от 27 сентября 2011 № 797</t>
  </si>
  <si>
    <t>Таблица № 2</t>
  </si>
  <si>
    <t>Всего, в том числе:</t>
  </si>
  <si>
    <t>Администрация муниципального образования города Муравленко в сфере  земельных отношений</t>
  </si>
  <si>
    <t xml:space="preserve">Администрация  город Лабытнанги </t>
  </si>
  <si>
    <t>Калинина Елена Ивановна</t>
  </si>
  <si>
    <t>Бренькова Ольга Владимировна</t>
  </si>
  <si>
    <t>Хусаенова Таисия Сергеевна</t>
  </si>
  <si>
    <t>Лыкова Мария Васильевна</t>
  </si>
  <si>
    <t xml:space="preserve">Предоставление сведений, содержащихся в государственном адресном реестре </t>
  </si>
  <si>
    <t xml:space="preserve">Прием заявления к налоговому уведомлению об уточнении сведений об объектах, указанных в налоговом уведомлении </t>
  </si>
  <si>
    <t xml:space="preserve">Прием сообщений о наличии объектов недвижимого имущества и (или) транспортных средствах, признаваемых объектами налогообложения по соответствующим налогам, уплачиваемым физическими лицами </t>
  </si>
  <si>
    <t xml:space="preserve">Прием заявления на предоставление льготы по налогу на имущество физических лиц, земельному и транспортному налогам от физических лиц </t>
  </si>
  <si>
    <t>Штанько Светлана Григорьевна</t>
  </si>
  <si>
    <t>Количество окон по каждому МО, в т.ч.</t>
  </si>
  <si>
    <t>универсальных окон</t>
  </si>
  <si>
    <t>окон, в которых обслуживание ведется представителями органов власти</t>
  </si>
  <si>
    <t>государственных услуг  территориальных федеральных органов исполнительной власти, предоставляемых в МФЦ</t>
  </si>
  <si>
    <t>государственных услуг территориальных государственных внебюджетных фондов, предоставляемых в МФЦ</t>
  </si>
  <si>
    <t>государственных услуг исполнительных органов государственной власти ЯНАО, предоставляемых в МФЦ</t>
  </si>
  <si>
    <t>муниципальных услуг ОМСУ ЯНАО, предоставляемых в МФЦ</t>
  </si>
  <si>
    <t>по государственным  услугам территориальных органов федеральных органов власти</t>
  </si>
  <si>
    <t>по государственным услугам территориальных государственных внебюджетных фондов</t>
  </si>
  <si>
    <t>по государственным услугам исполнительных органов государственной власти ЯНАО</t>
  </si>
  <si>
    <t>по муниципальным услугам ОМСУ ЯНАО</t>
  </si>
  <si>
    <t>а) наличие правового акта, предусматривающего межведомственное взаимодействие:</t>
  </si>
  <si>
    <t xml:space="preserve">МО г. Салехард </t>
  </si>
  <si>
    <t xml:space="preserve">МО г. Ноябрьск </t>
  </si>
  <si>
    <t xml:space="preserve">МО г. Муравленко </t>
  </si>
  <si>
    <r>
      <t>МО г. Лабытнанги</t>
    </r>
    <r>
      <rPr>
        <b/>
        <vertAlign val="superscript"/>
        <sz val="10"/>
        <rFont val="Times New Roman"/>
        <family val="1"/>
        <charset val="204"/>
      </rPr>
      <t xml:space="preserve"> </t>
    </r>
  </si>
  <si>
    <t xml:space="preserve">МО г. Губкинский </t>
  </si>
  <si>
    <t xml:space="preserve">г. Надым </t>
  </si>
  <si>
    <t>с.  Аксарка</t>
  </si>
  <si>
    <r>
      <t>п. Харп</t>
    </r>
    <r>
      <rPr>
        <b/>
        <vertAlign val="superscript"/>
        <sz val="10"/>
        <rFont val="Times New Roman"/>
        <family val="1"/>
        <charset val="204"/>
      </rPr>
      <t xml:space="preserve"> </t>
    </r>
  </si>
  <si>
    <t xml:space="preserve">МО Ямальский район (п. Яр-Сале) </t>
  </si>
  <si>
    <t xml:space="preserve">г. Тарко-Сале </t>
  </si>
  <si>
    <t xml:space="preserve">МО Красноселькупский район </t>
  </si>
  <si>
    <t xml:space="preserve">МО Шурышкарский район </t>
  </si>
  <si>
    <t xml:space="preserve">Кондратьева Ирина Владимировна </t>
  </si>
  <si>
    <t>629840, п. Пурпе,                                          ул. Аэродромная, д. 14</t>
  </si>
  <si>
    <t>Департамент занятости населения Ямало-Ненецкого автономного округа</t>
  </si>
  <si>
    <t>Акционерное общество «Федеральная корпорация по развитию малого и среднего предпринимательства»</t>
  </si>
  <si>
    <t>629805, г. Ноябрьск,                                  ул. Советская, д.73</t>
  </si>
  <si>
    <t>629300, г. Новый Уренгой, ул. Юбилейная, д.1 Д.</t>
  </si>
  <si>
    <t>629850, г. Тарко-Сале,
ул. им. Е.К.Колесниковой, д. 4</t>
  </si>
  <si>
    <t>629877, п. Ханымей, кв-л Комсомольский, д.27</t>
  </si>
  <si>
    <t>629380, с. Красноселькуп,                                ул. Дзержинского, д. 8 "В"</t>
  </si>
  <si>
    <t>629640, с. Мужи,                                                ул. Советская, д.39, помещение 1</t>
  </si>
  <si>
    <t>629350, пгт. Тазовский,                                  ул. Ленина, д.23</t>
  </si>
  <si>
    <t>Кожевникова Елена геннадьевна</t>
  </si>
  <si>
    <t>Чернова Дарья Викторовна</t>
  </si>
  <si>
    <t>SLH_OTDEL@mfc.yanao.ru</t>
  </si>
  <si>
    <t>NOYABR_OTDEL@mfc.yanao.ru</t>
  </si>
  <si>
    <t>NUR_MKGU@mfc.yanao.ru</t>
  </si>
  <si>
    <t>MUR_OTDEL@mfc.yanao.ru</t>
  </si>
  <si>
    <t>LAB_OTDEL@mfc.yanao.ru</t>
  </si>
  <si>
    <t>GUB_OTDEL@mfc.yanao.ru</t>
  </si>
  <si>
    <t>NADYM_OTDEL@mfc.yanao.ru</t>
  </si>
  <si>
    <t>PAN_OTDEL@mfc.yanao.ru</t>
  </si>
  <si>
    <t>PRIUR_OTDEL@mfc.yanao.ru</t>
  </si>
  <si>
    <t>HARP_OTDEL@mfc.yanao.ru</t>
  </si>
  <si>
    <t>YAMAL_OTDEL@mfc.yanao.ru</t>
  </si>
  <si>
    <t>PUROV_OTDEL@mfc.yanao.ru</t>
  </si>
  <si>
    <t xml:space="preserve">HAN_OTDEL@mfc.yanao.ru </t>
  </si>
  <si>
    <t>URE_OTDEL@mfc.yanao.ru</t>
  </si>
  <si>
    <t>PURPE_OTDEL@mfc.yanao.ru</t>
  </si>
  <si>
    <t>KRAS_OTDEL@mfc.yanao.ru</t>
  </si>
  <si>
    <t>SHUR_OTDEL@mfc.yanao.ru</t>
  </si>
  <si>
    <t>TAZ_OTDEL@mfc.yanao.ru</t>
  </si>
  <si>
    <t>пгт. Уренгой</t>
  </si>
  <si>
    <t>Иные услуги, предоставление которых организовано на базе территориальных отделов МФЦ</t>
  </si>
  <si>
    <t>0</t>
  </si>
  <si>
    <t>629735, г.Надым,
ул. Зверева, д.26</t>
  </si>
  <si>
    <t>Служба записи актов гражданского состояния Ямало-Ненецкого автономного округа</t>
  </si>
  <si>
    <t>Выдача повторного свидетельства о государственной регистрации акта гражданского состояния и иных документов, подтверждающих наличие или отсутствие факта государственной регистрации акта гражданского состояния</t>
  </si>
  <si>
    <t>С. №1/28 от 20.06.2016</t>
  </si>
  <si>
    <t>С. №52 от 09.03.2016</t>
  </si>
  <si>
    <t>Оформление и выдача удостоверений члена семьи погибшего (умершего) инвалида войны, участника Великой Отечественной войны и ветерана боевых действий</t>
  </si>
  <si>
    <t>Назначение и выплата ежемесячного дополнительного материального обеспечения граждан за особые заслуги перед Ямало-Ненецким автономным округом</t>
  </si>
  <si>
    <t>Назначение и выплата ежемесячного пособия на ребенка</t>
  </si>
  <si>
    <t>Организация отдыха детей и молодежи</t>
  </si>
  <si>
    <r>
      <t>Прием уведомления о выбранных объектах налогообложения, в отношении которых предоставляется налоговая льгота по налогу на имущество физических лиц</t>
    </r>
    <r>
      <rPr>
        <vertAlign val="superscript"/>
        <sz val="11"/>
        <rFont val="Times New Roman"/>
        <family val="1"/>
        <charset val="204"/>
      </rPr>
      <t xml:space="preserve"> </t>
    </r>
  </si>
  <si>
    <t>629420, п. Харп,                                         квартал Северный, д. 3А</t>
  </si>
  <si>
    <t>629757, п.Пангоды,
ул. Звездная, д. 17</t>
  </si>
  <si>
    <r>
      <t>б) фактическая реализация -/-, -/</t>
    </r>
    <r>
      <rPr>
        <i/>
        <sz val="7"/>
        <rFont val="Times New Roman"/>
        <family val="1"/>
        <charset val="204"/>
      </rPr>
      <t>+,+/-,+/+</t>
    </r>
  </si>
  <si>
    <t>Зимина Виктория Викторовна</t>
  </si>
  <si>
    <r>
      <t>Количество оказанных услуг в отделах ГУ ЯНАО "МФЦ"</t>
    </r>
    <r>
      <rPr>
        <b/>
        <vertAlign val="superscript"/>
        <sz val="10"/>
        <rFont val="Times New Roman"/>
        <family val="1"/>
        <charset val="204"/>
      </rPr>
      <t>1</t>
    </r>
  </si>
  <si>
    <t>Лицензирование деятельности по заготовке, хранению, переработке и реализации лома черных металлов, цветных металлов</t>
  </si>
  <si>
    <t>Выдача и аннулирование охотничьих билетов</t>
  </si>
  <si>
    <t>Бесплатное информирование (в том числе в письменной форме) налогоплательщиков, плательщиков сборов и налоговых агентов о действующих налогах и сборах, законодательстве Российской Федерации о налогах и сборах и принятых в соответствии с ним нормативных правовых актах, порядке исчисления и уплаты налогов и сборов, правах и обязанностях налогоплательщиков, плательщиков сборов и налоговых агентов, полномочиях налоговых органов и их должностных лиц (в части приема запроса и выдачи справки об исполнении налогоплательщиком (плательщиком сборов, налоговым агентом) обязанности по уплате налогов, сборов, пеней, штрафов, процентов)</t>
  </si>
  <si>
    <t>Приложение к государственному заданию государственного учреждения Ямало-Ненецкого автономного округа «Многофункциональный центр предоставления государственных и муниципальных услуг» на 2017 год и плановый период 2018 и 2019 годов, утвержденному приказом департамента от 08 декабря 2016 г. № 450-О</t>
  </si>
  <si>
    <t>по бизнес ситуациям</t>
  </si>
  <si>
    <t xml:space="preserve"> МФЦ  или териториально-обособленное подразделение (ТОСП)</t>
  </si>
  <si>
    <t>Численность населения муниципального образования, на территории которого функционирует МФЦ (чел)</t>
  </si>
  <si>
    <t>Дата переезда</t>
  </si>
  <si>
    <t>Режим работы МФЦ в соответствии с Правилами организации деятельности МФЦ (указать дни и часы работы)</t>
  </si>
  <si>
    <t>окон для бизнеса</t>
  </si>
  <si>
    <t>по услугам  АО «Корпорация «МСП»</t>
  </si>
  <si>
    <t>Информация о соответствии ГУ ЯНАО "МФЦ" требованиям постановления Правительства Российской Федерации от 27 сентября 2011 года № 797 "О взаимодействии между многофункциональными центрами предоставления государственных и муниципальных услуг и федеральными органами исполнительной власти, органами государственных внебюджетных фондов, органами государственной власти субъектов Российской Федерации, органами местного самоуправления"</t>
  </si>
  <si>
    <t>Сводная информация по подразделениям ГУ ЯНАО "МФЦ"</t>
  </si>
  <si>
    <t>Предоставление выписки из Единого государственного реестра налогоплательщиков (в части предоставления по запросам физических и юридических лиц выписок из указанного реестра, за исключением сведений, содержащих налоговую тайну)</t>
  </si>
  <si>
    <t>Предоставление заинтересованным лицам сведений, содержащихся в реестре дисквалифицированных лиц</t>
  </si>
  <si>
    <t>Выдача справок о том, является или не является лицо подвергнутым административному наказанию за потребление наркотических средств или психотропных веществ без назначения врача либо новых потенциально опасных психоактивных веществ</t>
  </si>
  <si>
    <t>Осуществление миграционного учета иностранных граждан и лиц без гражданства в Российской Федерации (в части приема уведомления о прибытии иностранного гражданина или лица без гражданства в место пребывания и проставления отметки о приеме уведомления)</t>
  </si>
  <si>
    <t>Предоставление в собственность, аренду, постоянное (бессрочное) пользование, безвозмездное пользование земельных участков, находящихся в федеральной собственности, без проведения торгов</t>
  </si>
  <si>
    <t>Предоставление земельных участков, находящихся в федеральной собственности, на торгах (в части подачи заявления о предоставлении земельных участков, находящихся в федеральной собственности, на торгах)</t>
  </si>
  <si>
    <t>Государственная услуга по государственному кадастровому учету недвижимого имущества и (или) государственной регистрации прав на недвижимое имущество и сделок с ним</t>
  </si>
  <si>
    <t>Государственная услуга по предосталению сведений, содержащихся в Едином государственном реестре недвижимости</t>
  </si>
  <si>
    <t>Прием заявлений о предоставлении гражданам Российской Федерации земельных участков на Дальнем Востоке Российской Федерации в соответствии с Федеральным законом № 119-ФЗ "Об особенностях предоставления гражданам земельных участков, находящихся в государственной или муниципальной собственности и расположенных на территориях субъектов Российской Федерации, входящих в состав Дальневосточного федерального округа, и о внесении изменений в отдельные законодательные акты Российской Федерации"</t>
  </si>
  <si>
    <t>Прием лесных деклараций</t>
  </si>
  <si>
    <t>Выдача разрешений на добычу охотничьих ресурсов, за исключением охотничьих ресурсов, находящихся на особо охраняемых природных территориях федерального значения, а также занесенных в Красную книгу Российской Федерации</t>
  </si>
  <si>
    <t>Предоставление водных объектов или их частей, находящихся в федеральной собственности расположенных на территориях субъектов Российской Федерации, в пользование на основании решений о предоставлении водных объектов в пользование</t>
  </si>
  <si>
    <t>Предоставление водных объектов или их частей, находящихся в собственности Ямало-Ненецкого автономного округа и расположенных на территории Ямало-Ненецкого автономного округа, в пользование на основании решений о предоставлении водных объектов в пользование</t>
  </si>
  <si>
    <t>Прием, рассмотрение заявлений (уведомления) застрахованных лиц в целях реализации ими прав при формировании и инвестировании средств пенсионных накоплений и принятие решений по ним</t>
  </si>
  <si>
    <t>Предоставление компенсации расходов на оплату стоимости проезда к месту отдыха на территории Российской Федерации и обратно пенсионерам, являющимся получателями страховых пенсий по старости и инвалидности и проживающим в районах Крайнего Севера и приравненных к ним местностях</t>
  </si>
  <si>
    <t>Установление страховых пенсий, накопительной пенсии и пенсий по государственному пенсионному обеспечению</t>
  </si>
  <si>
    <t>Выплата страховых пенсий, накопительной пенсии и пенсий по государственному пенсионному обеспечению</t>
  </si>
  <si>
    <t>Информирование застрахованных лиц о состоянии их индивидуальных лицевых счетов в системе обязательного пенсионного страхования согласно Федеральным законам "Об индивидуальном (персонифицированном) учете в системе обязательного пенсионного страхования" и "Об инвестировании средств для финансирования накопительной пенсии в Российской Федерации"</t>
  </si>
  <si>
    <t>Информирование граждан о предоставлении государственной социальной помощи в виде набора социальных услуг</t>
  </si>
  <si>
    <t>Предварительное согласование предоставления земельного участка</t>
  </si>
  <si>
    <t>Принятие решения о проведении аукциона по продаже земельного участка, аукциона на право заключения договора аренды земельного участка</t>
  </si>
  <si>
    <t>Возбуждение и рассмотрение дел о нарушениях антимонопольного законодательства РФ</t>
  </si>
  <si>
    <t>Прием и учет уведомлений о начале осуществления юридическими лицамии индивидуальными предпринимателями отдельных видов работ и услуг согласно перечню предусмотренному постановлением Правительства РФ от 16 июля 2009 № 584 " Об уведомительном порядке начала осуществления отдельных видов предпринимательской деятельности"</t>
  </si>
  <si>
    <t>С. № 30 от 06.12.2016</t>
  </si>
  <si>
    <t>Департамент социальной защиты населения Ямало-Ненецкого автономного округа</t>
  </si>
  <si>
    <t>Предоставление гражданам, удостоенным почетного звания Ямало-Ненецкого автономного округа «Почетный гражданин Ямало-Ненецкого автономного округа», единовременной денежной выплаты и ежемесячного материального обеспечения</t>
  </si>
  <si>
    <t>Предоставление региональной социальной доплаты к пенсии</t>
  </si>
  <si>
    <t>Предоставление государственной социальной помощи семьям (одиноко проживающим гражданам) со среднедушевым доходом, размер которого не превышает величину прожиточного минимума, установленного на душу населения Ямало-Ненецкого автономного округа</t>
  </si>
  <si>
    <t>Предоставление мер социальной поддержки по оплате жилого помещения и коммунальных услуг</t>
  </si>
  <si>
    <t>Выплата государственных единовременных пособий и ежемесячных денежных компенсаций гражданам при возникновении поствакцинальных осложнений</t>
  </si>
  <si>
    <t>Предоставление ежегодной денежной выплаты гражданам, награжденным знаком «Почетный донор России»</t>
  </si>
  <si>
    <t>Прием заявлений и организация предоставления гражданам субсидий на оплату жилых помещений и коммунальных услуг</t>
  </si>
  <si>
    <t>Выдача свидетельства на материнский (семейный) капитал</t>
  </si>
  <si>
    <t>С. № 56 от 31.03.2017</t>
  </si>
  <si>
    <t xml:space="preserve">Предварительное согласование предоставления земельного участка </t>
  </si>
  <si>
    <t xml:space="preserve">Предоставление информации об объектах учета, содержащихся в реестре муниципального имущества </t>
  </si>
  <si>
    <t>Предоставление земельного участка, находящегося в собственности муниципального образования город Лабытнанги, без проведения торгов</t>
  </si>
  <si>
    <t>Принятие решения о проведении аукциона по продаже земельного участка, находящегося в собственности муниципального образования город Лабытнанги, аукциона на право заключения договора аренды земельного участка, находящегося в собственности муниципального образования город Лабытнанги</t>
  </si>
  <si>
    <t>Предоставление земельных участков, расположенных на территории муниципального образования город Ноябрьск, без проведения торгов</t>
  </si>
  <si>
    <t>Администрация  города Ноябрьска</t>
  </si>
  <si>
    <t>С. № 9/17-р/48 от 17.01.2017</t>
  </si>
  <si>
    <t>Предоставление земельного участка без проведения торгов</t>
  </si>
  <si>
    <t>С. №106/743/39 от 20.12.2016</t>
  </si>
  <si>
    <t>------</t>
  </si>
  <si>
    <t>Подбор по заданным параметрам информации о недвижимом имуществе, включенном в перечни государственного и муниципального имущества, предусмотренные частью 4 статьи 18 Федерального закона от 24 июля 2007 года № 209-ФЗ «О развитии малого и среднего предпринимательства в Российской Федерации», и свободном от прав третьих лиц</t>
  </si>
  <si>
    <t>Предоставление по заданным параметрам информации об организации участия субъектов малого и среднего предпринимательства в закупках товаров, работ, услуг, в том числе инновационной продукции, высокотехнологичной продукции, конкретных заказчиков, определенных Правительством Российской Федерации в соответствии с Федеральным законом от 18 июля 2011 года № 223-ФЗ «О закупках товаров, работ, услуг отдельными видами юридических лиц»</t>
  </si>
  <si>
    <t>Предоставление информации о формах и условиях финансовой поддержки субъектов малого и среднего предпринимательства по заданным параметрам</t>
  </si>
  <si>
    <t>Прием заявлений о зачислении в муниципальные образовательные учреждения, реализующие основную образовательную программу дошкольного образования (детские сады), а также постановка на соответствующий учет</t>
  </si>
  <si>
    <t>С. № 4А/40 от 29.12.2016</t>
  </si>
  <si>
    <t>С. № 1/41 от 29.12.2016</t>
  </si>
  <si>
    <t>Администрация муниципального образования город Салехард в сфере строительства, архитектуры и земельных отношений</t>
  </si>
  <si>
    <t>д. с. № 4 от 09.02.2017 к С. № 6А от 12.03.2014</t>
  </si>
  <si>
    <t>Установление ежемесячной денежной выплаты отдельным категориям граждан в Российской Федерации</t>
  </si>
  <si>
    <t>С. № 1 от 16.01.2017</t>
  </si>
  <si>
    <t>Прием документов, служащих основанием для исчисления и уплаты (перечисления) страховых взносов, а также документов, подтверждающих правильность исчисления и своевременность уплаты (перечисления) страховых взносов</t>
  </si>
  <si>
    <t>Регистрация и снятие с регистрационного учета лиц, добровольно вступивших в правоотношения по обязательному социальному страхованию на случай временной нетрудоспособности и в связи с материнством</t>
  </si>
  <si>
    <t>Регистрация и снятие с регистрационного учета страхователей - физических лиц, заключивших трудовой договор с работником</t>
  </si>
  <si>
    <t>Регистрация страхователей и снятие с учета страхователей – физических лиц, обязанных уплачивать страховые взносы в связи с заключением гражданско-правовых договоров</t>
  </si>
  <si>
    <t>д. с. № 6 от 24.01.2017 к С. № 115 от 01.07.2013</t>
  </si>
  <si>
    <t>д.с. № 1 от 08.02.2017 к С. № 25/1 от 15.03.2016</t>
  </si>
  <si>
    <t>Прием и выдача документов о государственной регистрации актов гражданского состояния: рождения, заключения брака, расторжения брака, усыновления (удочерения), установления отцовства, перемены имени, смерти ( в части приема заявлений о государственной регистрации заключения брака и государственной регистрации расторжения брака по взаимному согласию супругов, не имеющих общих детей, не достигших совершеннолетия)</t>
  </si>
  <si>
    <t>д. с. № 4 от 28.12.2016 к С. № 15 от 29.12.2014</t>
  </si>
  <si>
    <t xml:space="preserve">Прием и регистрация отчетов об использовании, охране, защите и воспроизводству лесов </t>
  </si>
  <si>
    <t>д. с. № 1 от 23.06.2016 к С. № 26 от 21.04.2016</t>
  </si>
  <si>
    <t>Прием заявлений, рассмотрение документов и принятие решения о включении (отказе включения) граждан в реестр учета граждан, подвергшихся радиационному воздействию впоследствие ядерных испытаний на Семипалатинском полигоне, и направление в МЧС Российской Федерации представления об оформлении и выдаче удостоверения</t>
  </si>
  <si>
    <t>Предоставление мер социальной поддержки отдельным категориям граждан</t>
  </si>
  <si>
    <t xml:space="preserve">д.с. № 4 от 09.11.2016  к С. № 9 от 24.11.2015 </t>
  </si>
  <si>
    <t>С.№ 7 от 15.12.2016</t>
  </si>
  <si>
    <t>С.№ 1-ДВ от 19.01.2017</t>
  </si>
  <si>
    <t>д.с. № 6 от 08.11.2016 к С. № 217 от 01.11.2013</t>
  </si>
  <si>
    <t>Проведение экзаменов на право управления транспортными средствами и выдача водительских удостоверений (в части выдачи российских национальных водительских удостоверений при замене, утрате (хищении) и международных водительских удостоверений)</t>
  </si>
  <si>
    <t>Регистрационный учет граждан Российской Федерации по месту пребывания и по месту жительства в пределах Российской Федерации (в части приема и выдачи документов о регистрации и снятии граждан Российской Федерации с регистрационного учета по месту жительства в пределах Российской Федерации)</t>
  </si>
  <si>
    <t>С.№ 34 от 29.12.2016</t>
  </si>
  <si>
    <t>Осуществление согласования создания и реорганизации коммерческих организаций в случаях, установленных антимонопольным законодательством</t>
  </si>
  <si>
    <t>Осуществление согласования приобретения акций (долей) в уставном капитале коммерческих организаций, получения в собственность или пользование основных производственных средств или нематериальных активов, приобретения прав, позволяющих определить условия ведения хозяйствующим субъектом его предпринимательской деятельности, в случаях предусмотренных законодательством РФ</t>
  </si>
  <si>
    <t>Рассмотрение жалоб на действия (бездействие) заказчика, уполномоченного органа, специализированной организации, конкурсной, аукционной или котировочной комиссии при размещении заказа на поставку товара, выполнение работ, оказание услуг для государственных и муниципальных нужд</t>
  </si>
  <si>
    <t>Контроль и надзор за соблюдением коммерческими и некоммерческими организациями, федеральными органами исполнительной власти, органами исполнительной власти субъектов Российской Федерации и органами местного самоуправления законодательства о рекламе</t>
  </si>
  <si>
    <t>С. № 36 от 20.12.2016</t>
  </si>
  <si>
    <t>Приём и учета уведомлений о начале осуществления юридическими лицами и индивидуальными предпринимателями отдельных видов работ и услуг, указанных в перечне, предусмотренном постановлением Правительства Российской Федерации от 16 июля 2009 г. № 584 "Об уведомительном порядке начала осуществления отдельных видов предпринимательской деятельности"</t>
  </si>
  <si>
    <t>д.с. № 3 от 03.11.2016 к С. № 18 от 14.04.2015</t>
  </si>
  <si>
    <t>Предоставление сведений и документов, содержащихся в Едином государственном реестре юридических лиц и Едином государственном реестре индивидуальных предпринимателей (в части предоставления по запросам физических и юридических лиц выписок из указанных реестров, за исключением выписок, содержащих сведения ограниченного доступа)</t>
  </si>
  <si>
    <t>С. № 1 от 01.02.2017</t>
  </si>
  <si>
    <t>629860, пгт. Уренгой,                           м-н 4, д. 42</t>
  </si>
  <si>
    <t>20.032017</t>
  </si>
  <si>
    <t>Пн.-Пт. 8.00-20.00, Сб. 9.00-14.00</t>
  </si>
  <si>
    <t xml:space="preserve">Прием заявлений и организация предоставления гражданам субсидий на оплату жилого помещения и коммунальных услуг </t>
  </si>
  <si>
    <t>Итого по иным услугам</t>
  </si>
  <si>
    <t>Иные меры поддержки и услуги (сервисы)</t>
  </si>
  <si>
    <t>Таблица № 2а</t>
  </si>
  <si>
    <t>Приём и учет уведомлений о начале осуществления юридическими лицами и индивидуальными предпринимателями отдельных видов работ и услуг, указанных в перечне, предусмотренном постановлением Правительства Российской Федерации от 16 июля 2009 г. № 584 "Об уведомительном порядке начала осуществления отдельных видов предпринимательской деятельности"</t>
  </si>
  <si>
    <t>Регистрация страхователей и снятие с учета страхователей – физических лиц, обязанных уплачивать страховые взносы в связи с заключением гражданско-правовового договора</t>
  </si>
  <si>
    <t>Некоммерческая организация «Гарантийный фонд поддержки малого предпринимательства Ямало-Ненецкого автономного округа»</t>
  </si>
  <si>
    <t>Прием заявлений документов инициатора инвестиционного проекта на оказание сопровождения инвестиционного проекта</t>
  </si>
  <si>
    <t>Некоммерческая микрофинансовая организация «Фонд микрофинансирования субъектов малого предпринимательства Ямало-Ненецкого автономного округа»</t>
  </si>
  <si>
    <t>Прием документов на получение финансовой услуги</t>
  </si>
  <si>
    <t>Оказание консультативно-методической помощи по услугам, предоставляемым Фондом</t>
  </si>
  <si>
    <t>Уполномоченный по защите прав предпринимателей Ямало-Ненецкого автономного округа</t>
  </si>
  <si>
    <t>Прием жалоб субъектов предпринимательской деятельности в адрес  Уполномоченного по защите прав предпринимателей Ямало-Ненецкого автономного округа о нарушениях их прав в сфере предпринимательской деятельности</t>
  </si>
  <si>
    <t>Консультирование по вопросам нарушений прав в сфере предпринимательской деятельности</t>
  </si>
  <si>
    <t>Прием заявок и документов на конкурс по предоставлению субсидий, грантов</t>
  </si>
  <si>
    <t>Департамент экономики Ямало-Ненецкого автономного округа</t>
  </si>
  <si>
    <t>ООО «Региональная лизинговая компания «Ямал»</t>
  </si>
  <si>
    <t>Оказание консультативно-методической помощи по услугам, предоставляемым Обществом</t>
  </si>
  <si>
    <t>п. Харп  МО Приуральский район</t>
  </si>
  <si>
    <t>С. №32 от 18.10.2016</t>
  </si>
  <si>
    <t>С. №30 от 18.10.2016</t>
  </si>
  <si>
    <t>С. №31 от 18.10.2016</t>
  </si>
  <si>
    <t>С. №29 от 29.09.2016</t>
  </si>
  <si>
    <t>С. №901-19/63ДЭ от 07.10.2016</t>
  </si>
  <si>
    <t>40 услуг</t>
  </si>
  <si>
    <t>2 - в ячейке проставляется два символа:</t>
  </si>
  <si>
    <t>И.о. директора</t>
  </si>
  <si>
    <t>Ю.П. Кучерявенко</t>
  </si>
  <si>
    <r>
      <t>Количество услуг МФЦ,  в том числе</t>
    </r>
    <r>
      <rPr>
        <b/>
        <vertAlign val="superscript"/>
        <sz val="10"/>
        <rFont val="Times New Roman"/>
        <family val="1"/>
        <charset val="204"/>
      </rPr>
      <t>1</t>
    </r>
  </si>
  <si>
    <t>иные услуги</t>
  </si>
  <si>
    <t>15.1</t>
  </si>
  <si>
    <t>16.1</t>
  </si>
  <si>
    <t>17.1</t>
  </si>
  <si>
    <t>18.1</t>
  </si>
  <si>
    <t>19.1</t>
  </si>
  <si>
    <t>20.1</t>
  </si>
  <si>
    <t>22.1</t>
  </si>
  <si>
    <t>23.1</t>
  </si>
  <si>
    <t>21.1</t>
  </si>
  <si>
    <t>24.1</t>
  </si>
  <si>
    <t>25.1</t>
  </si>
  <si>
    <t>26.1</t>
  </si>
  <si>
    <t>27.1</t>
  </si>
  <si>
    <t>Количество услуг МФЦ для бизнеса,  в том числе</t>
  </si>
  <si>
    <t>Перечень услуг территориальных федеральных органов исполнительной власти, предоставляемых в МФЦ для бизнеса</t>
  </si>
  <si>
    <t>Перечень государственных услуг исполнительных органов государственной власти  ЯНАО, предоставляемых в МФЦ для бизнеса</t>
  </si>
  <si>
    <t>Перечень государственных услуг территориальных государственных  внебюджетных фондов, предоставляемых в МФЦ для бизнеса</t>
  </si>
  <si>
    <t>Иные услуги, предоставление которых организовано на базе  МФЦ для бизнеса</t>
  </si>
  <si>
    <t>2 - Количество обращений граждан по данной строке посчитано полностью без разделения на физических и юридических лиц, также включает в себя количество обращений за услугами Корпорации МСП.</t>
  </si>
  <si>
    <r>
      <t>Количество заключенных соглашений МФЦ с ведомствами</t>
    </r>
    <r>
      <rPr>
        <b/>
        <vertAlign val="superscript"/>
        <sz val="10"/>
        <rFont val="Times New Roman"/>
        <family val="1"/>
        <charset val="204"/>
      </rPr>
      <t>3</t>
    </r>
  </si>
  <si>
    <r>
      <t>Среднесписочная численность сотрудников  МФЦ за отчетный период</t>
    </r>
    <r>
      <rPr>
        <b/>
        <vertAlign val="superscript"/>
        <sz val="10"/>
        <rFont val="Times New Roman"/>
        <family val="1"/>
        <charset val="204"/>
      </rPr>
      <t>4</t>
    </r>
  </si>
  <si>
    <r>
      <t>Среднее время ожидания в очереди при обращении заявителя для получения государственных (муниципальных) услуг</t>
    </r>
    <r>
      <rPr>
        <b/>
        <vertAlign val="superscript"/>
        <sz val="10"/>
        <rFont val="Times New Roman"/>
        <family val="1"/>
        <charset val="204"/>
      </rPr>
      <t>5</t>
    </r>
  </si>
  <si>
    <t>иные услуги, в том числе</t>
  </si>
  <si>
    <t>иные  услуги</t>
  </si>
  <si>
    <t>28.1</t>
  </si>
  <si>
    <t>Иные меры поддержки и услуги (сервисы) в т.ч.</t>
  </si>
  <si>
    <t>29.1</t>
  </si>
  <si>
    <t>30.1</t>
  </si>
  <si>
    <r>
      <t xml:space="preserve">Количество обращений </t>
    </r>
    <r>
      <rPr>
        <b/>
        <sz val="10"/>
        <rFont val="Times New Roman"/>
        <family val="1"/>
        <charset val="204"/>
      </rPr>
      <t>в МФЦ для бизнеса, в том числе</t>
    </r>
  </si>
  <si>
    <r>
      <t xml:space="preserve">Количество обращений гражданв МФЦ </t>
    </r>
    <r>
      <rPr>
        <b/>
        <vertAlign val="superscript"/>
        <sz val="10"/>
        <rFont val="Times New Roman"/>
        <family val="1"/>
        <charset val="204"/>
      </rPr>
      <t>2</t>
    </r>
    <r>
      <rPr>
        <b/>
        <sz val="10"/>
        <rFont val="Times New Roman"/>
        <family val="1"/>
        <charset val="204"/>
      </rPr>
      <t>, в том числе</t>
    </r>
  </si>
  <si>
    <t>Количество оказанных услуг в отделах ГУ ЯНАО "МФЦ"</t>
  </si>
  <si>
    <t xml:space="preserve">Информирование о положении на рынке труда в Ямало-Ненецком автономном округе </t>
  </si>
  <si>
    <t>Консультации граждан по вопросам предоставления государственных и муниципальных услуг</t>
  </si>
  <si>
    <t>Услуга предоставляется с элементами межведомственного взаимодействия (требование/факт)</t>
  </si>
  <si>
    <r>
      <t>Услуга предоставляется с элементами межведомственного взаимодействия (требование/ факт)</t>
    </r>
    <r>
      <rPr>
        <b/>
        <vertAlign val="superscript"/>
        <sz val="8"/>
        <rFont val="Times New Roman"/>
        <family val="1"/>
        <charset val="204"/>
      </rPr>
      <t>2б</t>
    </r>
  </si>
  <si>
    <t xml:space="preserve">Главное Управление МЧС России по ЯНАО </t>
  </si>
  <si>
    <t>Прием и учет уведомлений о начале осуществления юридическими лицами и индивидуальными предпринимателями отдельных видов работ и услуг, согласно перечню, предусмотренному постановлением Правительства Российской Федерации от 16 июля 2009 г. № 584 "Об уведомительном порядке начала осуществления отдельных видов предпринимательской деятельности"</t>
  </si>
  <si>
    <t>Федеральная служба по надзору в сфере здравоохранения (Росздравнадзор)</t>
  </si>
  <si>
    <t>Прием и учет уведомлений о начале осуществления деятельности в сфере обращения медицинских изделий (за исключением проведения клинических испытаний медицинских изделий, их производства, монтажа, наладки, применения, эксплуатации, в том числе технического обслуживания, а также ремонта)</t>
  </si>
  <si>
    <t>Органы местного самоуправления населенных пунктов автономного округа в сфере строительства</t>
  </si>
  <si>
    <t>Выдача разрешений на строительство</t>
  </si>
  <si>
    <t>Выдача разрешений на ввод объектов в эксплуатацию</t>
  </si>
  <si>
    <t>Выдача градостроительных планов земельных участков на территории муниципального образования</t>
  </si>
  <si>
    <r>
      <t>Соглашение</t>
    </r>
    <r>
      <rPr>
        <vertAlign val="superscript"/>
        <sz val="9"/>
        <rFont val="Times New Roman"/>
        <family val="1"/>
        <charset val="204"/>
      </rPr>
      <t>3</t>
    </r>
  </si>
  <si>
    <t>Некомерческая организация "Гарантийный фонд поддержки малого предпринимательства ЯНАО"</t>
  </si>
  <si>
    <t>Прием заявлений и документов на конкурс по предоставлению компенсаций</t>
  </si>
  <si>
    <t>Постановка граждан, имеющих трех и более детей, на учет в целях предоставления земельных участков, находящихся в государственной или муниципальной собственности на территории муниципального образования город Салехард</t>
  </si>
  <si>
    <t>Обеспечение инвалидов техническими средствами реабилитации и (или) услугами и отдельных категорий граждан из числа ветеранов протезами (кроме зубных протезов), протезно-ортопедическими изделиями, а также выплата компенсации за самостоятельно приобретенные инвалидами технические средства реабилитации (ветеранами протезы (кроме зубных протезов), протезно-ортопедические изделия) и (или) оплаченные услуги и ежегодная денежная компенсация расходов инвалидов на содержание и ветеринарное обслуживание собак-проводников (в части подачи заявления о предоставлении инвалидам технических средств реабилитации и (или) услуг и отдельным категориям граждан из числа ветеранов протезов (кроме зубных протезов), протезно-ортопедических изделий, а также выплата компенсации за самостоятельно приобретенные инвалидами технические средства реабилитации (ветеранами протезы (кроме зубных протезов), протезно-ортопедические изделия) и (или) оплаченные услуги и ежегодной денежной компенсации расходов инвалидов на содержание и ветеринарное обслуживание собак-проводников</t>
  </si>
  <si>
    <t>С. №65 от 31.05.2017</t>
  </si>
  <si>
    <t>121 услуг</t>
  </si>
  <si>
    <t>В.М. Медведева</t>
  </si>
  <si>
    <t>8(34922)5-43-39; medvedeva-vm@mfc.yanao.ru</t>
  </si>
  <si>
    <t xml:space="preserve">Исполнитель: и.о. начальника аналитического отдела          </t>
  </si>
  <si>
    <t>За 6 месяцев 2017 года</t>
  </si>
  <si>
    <t>1 - Поскольку ГУ ЯНАО "МФЦ" осуществляет лишь этапы приема и выдачи документов в рамках оказания государственных и муниципальных услуг, значение показателя количества оказанных услуг представлено в части приема и выдачи документов заявителям.                                                                                 В ячейках проставляются количество оказанных услуг, в случае если услуга не предоставляется - ставится прочерк</t>
  </si>
  <si>
    <r>
      <t>Выдача, замена паспортов гражданина Российской Федерации, удостоверяющих личность гражданина Российской Федерации на территории Российской Федерации</t>
    </r>
    <r>
      <rPr>
        <vertAlign val="superscript"/>
        <sz val="11"/>
        <rFont val="Times New Roman"/>
        <family val="1"/>
        <charset val="204"/>
      </rPr>
      <t>4</t>
    </r>
  </si>
  <si>
    <r>
      <t>Оформление и выдача паспортов гражданина Российской Федерации, удостоверяющих личность гражданина Российской Федерации за пределами территории Российской Федерации</t>
    </r>
    <r>
      <rPr>
        <vertAlign val="superscript"/>
        <sz val="11"/>
        <rFont val="Times New Roman"/>
        <family val="1"/>
        <charset val="204"/>
      </rPr>
      <t>5</t>
    </r>
  </si>
  <si>
    <t>4-без учета выдачи паспортов гражданина Российской Федерации по достижении 14-летнего возраста в соответствии с письмом УМВД России по ЯНАО (от 05.04.2017 № 82/8103)</t>
  </si>
  <si>
    <t xml:space="preserve">5- без учета выдачи оформленных заграничных паспортов старого образца в соответствии с письмом УМВД России по ЯНАО от 29.03.2017 №74/34-4086 </t>
  </si>
  <si>
    <t>3 - заключены соглашения на предоставление услуг в сфере строительства с 10 населенными пунктами и 7 муниципальными образованиями, информация подробно представлена в реестре соглашений</t>
  </si>
  <si>
    <t xml:space="preserve"> 8(34922)5-43-39; medvedeva-vm@mfc.yanao.ru</t>
  </si>
  <si>
    <t>За 6 месяцев  2017 года</t>
  </si>
  <si>
    <t>1 - В данный показатель включены следующие участники МФЦ по оказанию услуг, с которыми заключены соглашения о взаимодействии: УФНС по ЯНАО (13 услуг), Управление Роспотребнадзора по ЯНАО (1 услуга), УФАС по ЯНАО (5 усуг),  ТУ ФА по УГИ в ЯНАО (2 услуги), УФСГРКиК по ЯНАО и и филиал ФГБУ "ФКПФСГРКиК" по ЯНАО (3 услуги), УФССП по ЯНАО (1 услуга),  МВД РФ по ЯНАО (8 услуг), ГИТ в ЯНАО (1), ДСЗН по ЯНАО (13 услуг),Администрация МО г Салехард в ССЗН (24 услуги), ДПРР ЯНАО (7 услуг), ДВОГВиМЮ ЯНАО (1 услуга), ДЗН ЯНАО (1 услуга), ГУ РОФСС РФ по ЯНАО (5 услуг), ОПФРФ ГУ по ЯНАО (11 услуг), Администрация МО г Салехард в ДО (3 услуги), Администрация МО г. Салехард в ЗИО (3 услуги), Администрация г. Лабытнанги (4 услуги), Администрация г. Муравленко (3 услуги), Администрация г. Ноябрьск (1 услуг), Корпорация МСП (3 услуги), ЗАГС по ЯНАО (2 услуги), Гарфонд (1 услуга), ГУ МЧС по ЯНАО (1 услуга), Росздравнадзор (1 услуга), ОМСУ в сфере строительства (3 услуги по принципу экстерриториальности)</t>
  </si>
  <si>
    <t>4 - Среднесписочная численность персонала, непосредственно участвующего в предоставлении услуг. Общая среднесписочная численность персонала, с учетом административно-управленческого персонала за 6 месяцев 2017 года - 497, фактическая численность по штатному  расписанию на 01 июля 2017 года составила 517 единиц, штатная численность составляет 526 единиц.</t>
  </si>
  <si>
    <t>5 -  Расчет произведен путем нахождения среднеарифметического времени по восемнадцати территориальным отделам, работающим в статусе МФЦ. По каждому Отделу найдено среднеарифметическое время, которое взято из систем электронного управления очередью, используемых в Учреждении для оказания услуг, путем нахождения среднеарифметического времени ожидания за отчетный период. Нормативное значение данного показателя может быть превышено как в разрезе отдельно взятой услуги, так и в разрезе территориального отдела, в связи с длительностью процедуры приема пакета документов по ряду услуг. Согласно утвержденным административным регламентам время предоставления услуг составляет от 20 до 50 минут, большая часть 40 минут (услуги Росреестра,  ОПФ РФ ГУ по ЯНАО, Администрации МО г Салехард в ССЗН, ДСЗН ЯНАО, ЗАГС, ДПРР и др.).</t>
  </si>
  <si>
    <t xml:space="preserve">3 - В данном показателе указано колличество территориальных отделов (далее - ТО) в которых предоставляются услуги в рамках заключенных соглашений: УФНС по ЯНАО (18 ТО), Управление Роспотребнадзора по ЯНАО (18 ТО), УФАС по ЯНАО (1 ТО), ТУ ФА по УГИ в ЯНАО (18 ТО), УФСГРКиК по ЯНАО и филиал ФГБУ "ФКПФСГРКиК" по ЯНАО (2 соглашения, 18 ТО), УФССП по ЯНАО (18 ТО),  МВД РФ по ЯНАО (18 ТО), ГИТ в ЯНАО (18 ТО), ДСЗН ЯНАО (18 ТО), ДПРР ЯНАО (18 ТО), ДВФОГВиМЮ ЯНАО(18 ТО), ДЗН ЯНАО (18 ТО), ГУ РОФСС РФ по ЯНАО (18 ТО), ОПФ РФ ГУ по ЯНАО (18 ТО), Администрация МО г Салехард в ССЗН (1 ТО), Администрация МО г Салехард в СО (1 ТО), Администрация МО г. Салехард в ЗИО (1 ТО), Администрация г. Ноябрьск (1 ТО), Администрация г. Лабытнанги (1 ТО), Администрация г. Муравленко (1 ТО), Администрация г. Ноябрьск (1 ТО), Корпорация МСП (18 ТО), ЗАГС по ЯНАО (18 ТО),  Гарфонд (18 ТО), ГУ МЧС по ЯНАО (18 ТО), Росздравнадзор (18 ТО), Администрация МО Надымский район (1 ТО), Администрация г. Губкинский (1 ТО) </t>
  </si>
  <si>
    <t>Номер телефона центр телефонного обслуживания вызовов</t>
  </si>
  <si>
    <t>8-800-3000-115</t>
  </si>
</sst>
</file>

<file path=xl/styles.xml><?xml version="1.0" encoding="utf-8"?>
<styleSheet xmlns="http://schemas.openxmlformats.org/spreadsheetml/2006/main" xmlns:mc="http://schemas.openxmlformats.org/markup-compatibility/2006" xmlns:x14ac="http://schemas.microsoft.com/office/spreadsheetml/2009/9/ac" mc:Ignorable="x14ac">
  <fonts count="34" x14ac:knownFonts="1">
    <font>
      <sz val="11"/>
      <color theme="1"/>
      <name val="Calibri"/>
      <family val="2"/>
      <charset val="204"/>
      <scheme val="minor"/>
    </font>
    <font>
      <sz val="12"/>
      <name val="Times New Roman"/>
      <family val="1"/>
      <charset val="204"/>
    </font>
    <font>
      <sz val="10"/>
      <name val="Times New Roman"/>
      <family val="1"/>
      <charset val="204"/>
    </font>
    <font>
      <i/>
      <sz val="10"/>
      <name val="Times New Roman"/>
      <family val="1"/>
      <charset val="204"/>
    </font>
    <font>
      <sz val="11"/>
      <name val="Times New Roman"/>
      <family val="1"/>
      <charset val="204"/>
    </font>
    <font>
      <b/>
      <sz val="11"/>
      <name val="Times New Roman"/>
      <family val="1"/>
      <charset val="204"/>
    </font>
    <font>
      <i/>
      <sz val="11"/>
      <name val="Times New Roman"/>
      <family val="1"/>
      <charset val="204"/>
    </font>
    <font>
      <b/>
      <i/>
      <sz val="11"/>
      <name val="Times New Roman"/>
      <family val="1"/>
      <charset val="204"/>
    </font>
    <font>
      <b/>
      <sz val="10"/>
      <color theme="1"/>
      <name val="Times New Roman"/>
      <family val="1"/>
      <charset val="204"/>
    </font>
    <font>
      <sz val="11"/>
      <name val="Calibri"/>
      <family val="2"/>
      <charset val="204"/>
      <scheme val="minor"/>
    </font>
    <font>
      <b/>
      <sz val="11"/>
      <name val="Calibri"/>
      <family val="2"/>
      <charset val="204"/>
      <scheme val="minor"/>
    </font>
    <font>
      <sz val="10"/>
      <name val="Calibri"/>
      <family val="2"/>
      <charset val="204"/>
      <scheme val="minor"/>
    </font>
    <font>
      <b/>
      <sz val="10"/>
      <name val="Times New Roman"/>
      <family val="1"/>
      <charset val="204"/>
    </font>
    <font>
      <sz val="9"/>
      <name val="Times New Roman"/>
      <family val="1"/>
      <charset val="204"/>
    </font>
    <font>
      <sz val="9"/>
      <name val="Calibri"/>
      <family val="2"/>
      <charset val="204"/>
      <scheme val="minor"/>
    </font>
    <font>
      <u/>
      <sz val="11"/>
      <color theme="10"/>
      <name val="Calibri"/>
      <family val="2"/>
      <charset val="204"/>
      <scheme val="minor"/>
    </font>
    <font>
      <vertAlign val="superscript"/>
      <sz val="11"/>
      <name val="Times New Roman"/>
      <family val="1"/>
      <charset val="204"/>
    </font>
    <font>
      <i/>
      <sz val="10"/>
      <name val="Calibri"/>
      <family val="2"/>
      <charset val="204"/>
      <scheme val="minor"/>
    </font>
    <font>
      <b/>
      <vertAlign val="superscript"/>
      <sz val="10"/>
      <name val="Times New Roman"/>
      <family val="1"/>
      <charset val="204"/>
    </font>
    <font>
      <b/>
      <sz val="9"/>
      <name val="Times New Roman"/>
      <family val="1"/>
      <charset val="204"/>
    </font>
    <font>
      <i/>
      <sz val="9"/>
      <name val="Times New Roman"/>
      <family val="1"/>
      <charset val="204"/>
    </font>
    <font>
      <b/>
      <sz val="8"/>
      <name val="Times New Roman"/>
      <family val="1"/>
      <charset val="204"/>
    </font>
    <font>
      <b/>
      <vertAlign val="superscript"/>
      <sz val="8"/>
      <name val="Times New Roman"/>
      <family val="1"/>
      <charset val="204"/>
    </font>
    <font>
      <i/>
      <sz val="7"/>
      <name val="Times New Roman"/>
      <family val="1"/>
      <charset val="204"/>
    </font>
    <font>
      <sz val="14"/>
      <name val="Times New Roman"/>
      <family val="1"/>
      <charset val="204"/>
    </font>
    <font>
      <b/>
      <sz val="14"/>
      <name val="Times New Roman"/>
      <family val="1"/>
      <charset val="204"/>
    </font>
    <font>
      <b/>
      <sz val="12"/>
      <name val="Times New Roman"/>
      <family val="1"/>
      <charset val="204"/>
    </font>
    <font>
      <i/>
      <sz val="10"/>
      <color theme="1"/>
      <name val="Times New Roman"/>
      <family val="1"/>
      <charset val="204"/>
    </font>
    <font>
      <sz val="11"/>
      <color theme="1"/>
      <name val="Times New Roman"/>
      <family val="1"/>
      <charset val="204"/>
    </font>
    <font>
      <b/>
      <i/>
      <sz val="10"/>
      <color theme="1"/>
      <name val="Times New Roman"/>
      <family val="1"/>
      <charset val="204"/>
    </font>
    <font>
      <sz val="8"/>
      <name val="Times New Roman"/>
      <family val="1"/>
      <charset val="204"/>
    </font>
    <font>
      <b/>
      <i/>
      <sz val="10"/>
      <name val="Times New Roman"/>
      <family val="1"/>
      <charset val="204"/>
    </font>
    <font>
      <vertAlign val="superscript"/>
      <sz val="9"/>
      <name val="Times New Roman"/>
      <family val="1"/>
      <charset val="204"/>
    </font>
    <font>
      <sz val="16"/>
      <name val="Times New Roman"/>
      <family val="1"/>
      <charset val="204"/>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FFC00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s>
  <cellStyleXfs count="2">
    <xf numFmtId="0" fontId="0" fillId="0" borderId="0"/>
    <xf numFmtId="0" fontId="15" fillId="0" borderId="0" applyNumberFormat="0" applyFill="0" applyBorder="0" applyAlignment="0" applyProtection="0"/>
  </cellStyleXfs>
  <cellXfs count="223">
    <xf numFmtId="0" fontId="0" fillId="0" borderId="0" xfId="0"/>
    <xf numFmtId="49" fontId="4" fillId="2" borderId="1" xfId="0" applyNumberFormat="1" applyFont="1" applyFill="1" applyBorder="1" applyAlignment="1">
      <alignment horizontal="center" vertical="center" wrapText="1"/>
    </xf>
    <xf numFmtId="0" fontId="4" fillId="2" borderId="1" xfId="0" quotePrefix="1" applyFont="1" applyFill="1" applyBorder="1" applyAlignment="1">
      <alignment horizontal="center" vertical="center" wrapText="1"/>
    </xf>
    <xf numFmtId="49" fontId="4" fillId="2" borderId="1" xfId="0" quotePrefix="1" applyNumberFormat="1"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2" borderId="0" xfId="0" applyFont="1" applyFill="1" applyBorder="1" applyAlignment="1">
      <alignment horizontal="center" vertical="center" wrapText="1"/>
    </xf>
    <xf numFmtId="0" fontId="4" fillId="2" borderId="0" xfId="0" applyFont="1" applyFill="1"/>
    <xf numFmtId="0" fontId="9" fillId="2" borderId="0" xfId="0" applyFont="1" applyFill="1"/>
    <xf numFmtId="0" fontId="9" fillId="2" borderId="0" xfId="0" applyFont="1" applyFill="1" applyBorder="1"/>
    <xf numFmtId="0" fontId="4" fillId="2" borderId="0" xfId="0" applyFont="1" applyFill="1" applyAlignment="1">
      <alignment vertical="center" wrapText="1"/>
    </xf>
    <xf numFmtId="0" fontId="6" fillId="2" borderId="1" xfId="0" quotePrefix="1" applyFont="1" applyFill="1" applyBorder="1" applyAlignment="1">
      <alignment horizontal="center" vertical="center" wrapText="1"/>
    </xf>
    <xf numFmtId="0" fontId="5" fillId="2" borderId="1" xfId="0" quotePrefix="1" applyFont="1" applyFill="1" applyBorder="1" applyAlignment="1">
      <alignment horizontal="center" vertical="center" wrapText="1"/>
    </xf>
    <xf numFmtId="1" fontId="1" fillId="2" borderId="0" xfId="0" applyNumberFormat="1" applyFont="1" applyFill="1" applyBorder="1" applyAlignment="1">
      <alignment horizontal="center" vertical="center" wrapText="1"/>
    </xf>
    <xf numFmtId="0" fontId="1" fillId="2" borderId="0" xfId="0" applyFont="1" applyFill="1" applyBorder="1" applyAlignment="1">
      <alignment horizontal="left" vertical="center" wrapText="1"/>
    </xf>
    <xf numFmtId="0" fontId="9" fillId="2" borderId="0" xfId="0" applyFont="1" applyFill="1" applyAlignment="1">
      <alignment horizontal="left"/>
    </xf>
    <xf numFmtId="0" fontId="4" fillId="2" borderId="0" xfId="0" applyFont="1" applyFill="1" applyBorder="1"/>
    <xf numFmtId="0" fontId="4" fillId="2" borderId="0" xfId="0" applyFont="1" applyFill="1" applyBorder="1" applyAlignment="1">
      <alignment horizontal="left"/>
    </xf>
    <xf numFmtId="0" fontId="9" fillId="2" borderId="0" xfId="0" applyFont="1" applyFill="1" applyAlignment="1">
      <alignment wrapText="1"/>
    </xf>
    <xf numFmtId="0" fontId="17" fillId="2" borderId="0" xfId="0" applyFont="1" applyFill="1"/>
    <xf numFmtId="0" fontId="4" fillId="2" borderId="0" xfId="0" applyFont="1" applyFill="1" applyAlignment="1">
      <alignment horizontal="center" vertical="center"/>
    </xf>
    <xf numFmtId="0" fontId="4" fillId="2" borderId="0" xfId="0" applyFont="1" applyFill="1" applyBorder="1" applyAlignment="1">
      <alignment horizontal="center" vertical="center"/>
    </xf>
    <xf numFmtId="0" fontId="4" fillId="2" borderId="1" xfId="0" applyFont="1" applyFill="1" applyBorder="1" applyAlignment="1">
      <alignment horizontal="center" vertical="center" wrapText="1"/>
    </xf>
    <xf numFmtId="0" fontId="4" fillId="2" borderId="1" xfId="0" applyFont="1" applyFill="1" applyBorder="1" applyAlignment="1">
      <alignment horizontal="justify" vertical="top"/>
    </xf>
    <xf numFmtId="0" fontId="5" fillId="2" borderId="1" xfId="0" applyFont="1" applyFill="1" applyBorder="1" applyAlignment="1">
      <alignment horizontal="right" vertical="center" wrapText="1"/>
    </xf>
    <xf numFmtId="0" fontId="4" fillId="2" borderId="1" xfId="0" applyFont="1" applyFill="1" applyBorder="1" applyAlignment="1">
      <alignment horizontal="justify" vertical="center" wrapText="1"/>
    </xf>
    <xf numFmtId="49" fontId="4" fillId="2" borderId="1" xfId="0" applyNumberFormat="1" applyFont="1" applyFill="1" applyBorder="1" applyAlignment="1">
      <alignment horizontal="left" vertical="center" wrapText="1"/>
    </xf>
    <xf numFmtId="0" fontId="4" fillId="2" borderId="1" xfId="0" applyFont="1" applyFill="1" applyBorder="1" applyAlignment="1">
      <alignment horizontal="left" vertical="center" wrapText="1"/>
    </xf>
    <xf numFmtId="0" fontId="4" fillId="2" borderId="1" xfId="0" applyFont="1" applyFill="1" applyBorder="1" applyAlignment="1">
      <alignment horizontal="justify" vertical="top" wrapText="1"/>
    </xf>
    <xf numFmtId="0" fontId="4" fillId="2" borderId="2" xfId="0" applyFont="1" applyFill="1" applyBorder="1" applyAlignment="1">
      <alignment horizontal="center" vertical="center" wrapText="1"/>
    </xf>
    <xf numFmtId="0" fontId="4" fillId="2" borderId="0" xfId="0" applyFont="1" applyFill="1" applyBorder="1" applyAlignment="1">
      <alignment wrapText="1"/>
    </xf>
    <xf numFmtId="49" fontId="13" fillId="2" borderId="1" xfId="0" applyNumberFormat="1" applyFont="1" applyFill="1" applyBorder="1" applyAlignment="1">
      <alignment horizontal="center" vertical="center" wrapText="1"/>
    </xf>
    <xf numFmtId="0" fontId="19" fillId="2" borderId="1" xfId="0" applyFont="1" applyFill="1" applyBorder="1" applyAlignment="1">
      <alignment horizontal="center" vertical="center" wrapText="1"/>
    </xf>
    <xf numFmtId="49" fontId="19" fillId="2" borderId="1" xfId="0" applyNumberFormat="1" applyFont="1" applyFill="1" applyBorder="1" applyAlignment="1">
      <alignment horizontal="center" vertical="center" wrapText="1"/>
    </xf>
    <xf numFmtId="0" fontId="20" fillId="2" borderId="1" xfId="0" quotePrefix="1" applyFont="1" applyFill="1" applyBorder="1" applyAlignment="1">
      <alignment horizontal="center" vertical="center" wrapText="1"/>
    </xf>
    <xf numFmtId="0" fontId="13" fillId="2" borderId="2" xfId="0" applyFont="1" applyFill="1" applyBorder="1" applyAlignment="1">
      <alignment horizontal="center" vertical="center" wrapText="1"/>
    </xf>
    <xf numFmtId="0" fontId="13" fillId="2" borderId="0" xfId="0" applyFont="1" applyFill="1"/>
    <xf numFmtId="0" fontId="14" fillId="2" borderId="0" xfId="0" applyFont="1" applyFill="1"/>
    <xf numFmtId="0" fontId="10" fillId="2" borderId="0" xfId="0" applyFont="1" applyFill="1"/>
    <xf numFmtId="0" fontId="12" fillId="2" borderId="1" xfId="0" applyFont="1" applyFill="1" applyBorder="1" applyAlignment="1">
      <alignment horizontal="center" vertical="center"/>
    </xf>
    <xf numFmtId="0" fontId="6" fillId="2" borderId="0" xfId="0" quotePrefix="1" applyFont="1" applyFill="1" applyBorder="1" applyAlignment="1">
      <alignment horizontal="center" vertical="center" wrapText="1"/>
    </xf>
    <xf numFmtId="0" fontId="12" fillId="2" borderId="1" xfId="0" applyFont="1" applyFill="1" applyBorder="1" applyAlignment="1">
      <alignment horizontal="center" textRotation="90" wrapText="1"/>
    </xf>
    <xf numFmtId="0" fontId="12" fillId="2" borderId="1" xfId="0" applyFont="1" applyFill="1" applyBorder="1" applyAlignment="1">
      <alignment vertical="center" wrapText="1"/>
    </xf>
    <xf numFmtId="0" fontId="20" fillId="2" borderId="0" xfId="0" quotePrefix="1" applyFont="1" applyFill="1" applyBorder="1" applyAlignment="1">
      <alignment horizontal="center" vertical="center" wrapText="1"/>
    </xf>
    <xf numFmtId="0" fontId="4" fillId="2" borderId="0" xfId="0" applyFont="1" applyFill="1" applyBorder="1" applyAlignment="1">
      <alignment horizontal="center" vertical="center" wrapText="1"/>
    </xf>
    <xf numFmtId="0" fontId="4" fillId="2" borderId="0" xfId="0" applyFont="1" applyFill="1" applyAlignment="1">
      <alignment vertical="top" wrapText="1"/>
    </xf>
    <xf numFmtId="0" fontId="4" fillId="2" borderId="0" xfId="0" applyFont="1" applyFill="1" applyAlignment="1">
      <alignment horizontal="center" vertical="top" wrapText="1"/>
    </xf>
    <xf numFmtId="0" fontId="2" fillId="2" borderId="1" xfId="0" applyFont="1" applyFill="1" applyBorder="1" applyAlignment="1">
      <alignment vertical="center" wrapText="1"/>
    </xf>
    <xf numFmtId="2" fontId="2" fillId="2" borderId="1" xfId="0" applyNumberFormat="1" applyFont="1" applyFill="1" applyBorder="1" applyAlignment="1">
      <alignment horizontal="center" vertical="center" wrapText="1"/>
    </xf>
    <xf numFmtId="0" fontId="11" fillId="2" borderId="0" xfId="0" applyFont="1" applyFill="1" applyAlignment="1">
      <alignment horizontal="center" vertical="center"/>
    </xf>
    <xf numFmtId="1" fontId="5" fillId="2" borderId="1" xfId="0" applyNumberFormat="1" applyFont="1" applyFill="1" applyBorder="1" applyAlignment="1">
      <alignment horizontal="center" vertical="center" wrapText="1"/>
    </xf>
    <xf numFmtId="0" fontId="3" fillId="2" borderId="1" xfId="0" applyFont="1" applyFill="1" applyBorder="1" applyAlignment="1">
      <alignment vertical="center" wrapText="1"/>
    </xf>
    <xf numFmtId="1" fontId="3" fillId="2" borderId="1" xfId="0" applyNumberFormat="1" applyFont="1" applyFill="1" applyBorder="1" applyAlignment="1">
      <alignment horizontal="center" vertical="center" wrapText="1"/>
    </xf>
    <xf numFmtId="1" fontId="6" fillId="2" borderId="1" xfId="0" applyNumberFormat="1" applyFont="1" applyFill="1" applyBorder="1" applyAlignment="1">
      <alignment horizontal="center" vertical="center" wrapText="1"/>
    </xf>
    <xf numFmtId="1" fontId="6" fillId="2" borderId="1" xfId="0" applyNumberFormat="1" applyFont="1" applyFill="1" applyBorder="1" applyAlignment="1">
      <alignment horizontal="center" vertical="center"/>
    </xf>
    <xf numFmtId="0" fontId="2" fillId="2" borderId="1" xfId="0" applyFont="1" applyFill="1" applyBorder="1" applyAlignment="1">
      <alignment vertical="center" textRotation="90" wrapText="1"/>
    </xf>
    <xf numFmtId="0" fontId="2" fillId="2" borderId="0" xfId="0" applyFont="1" applyFill="1" applyAlignment="1">
      <alignment wrapText="1"/>
    </xf>
    <xf numFmtId="0" fontId="13" fillId="2" borderId="1" xfId="0" applyFont="1" applyFill="1" applyBorder="1" applyAlignment="1">
      <alignment horizontal="center" vertical="center"/>
    </xf>
    <xf numFmtId="0" fontId="2" fillId="2" borderId="1" xfId="1" applyFont="1" applyFill="1" applyBorder="1" applyAlignment="1">
      <alignment horizontal="center" vertical="center" textRotation="90" wrapText="1"/>
    </xf>
    <xf numFmtId="0" fontId="4" fillId="2" borderId="1" xfId="0" applyFont="1" applyFill="1" applyBorder="1" applyAlignment="1">
      <alignment horizontal="center" vertical="center"/>
    </xf>
    <xf numFmtId="0" fontId="4" fillId="2" borderId="1" xfId="0" applyNumberFormat="1" applyFont="1" applyFill="1" applyBorder="1" applyAlignment="1">
      <alignment horizontal="center" vertical="center" wrapText="1"/>
    </xf>
    <xf numFmtId="0" fontId="5" fillId="2" borderId="0" xfId="0" applyFont="1" applyFill="1"/>
    <xf numFmtId="0" fontId="5" fillId="2" borderId="2" xfId="0" applyFont="1" applyFill="1" applyBorder="1" applyAlignment="1">
      <alignment horizontal="center" vertical="center" wrapText="1"/>
    </xf>
    <xf numFmtId="0" fontId="5" fillId="2" borderId="1" xfId="0" applyFont="1" applyFill="1" applyBorder="1" applyAlignment="1">
      <alignment horizontal="center" vertical="center"/>
    </xf>
    <xf numFmtId="0" fontId="19" fillId="2" borderId="1" xfId="0" applyFont="1" applyFill="1" applyBorder="1" applyAlignment="1">
      <alignment horizontal="center" vertical="center"/>
    </xf>
    <xf numFmtId="0" fontId="4" fillId="2" borderId="1" xfId="0" applyFont="1" applyFill="1" applyBorder="1" applyAlignment="1">
      <alignment horizontal="justify" wrapText="1"/>
    </xf>
    <xf numFmtId="0" fontId="4" fillId="2" borderId="1" xfId="0" applyFont="1" applyFill="1" applyBorder="1" applyAlignment="1">
      <alignment horizontal="left" vertical="top" wrapText="1"/>
    </xf>
    <xf numFmtId="0" fontId="12" fillId="2" borderId="0" xfId="0" applyFont="1" applyFill="1" applyBorder="1" applyAlignment="1">
      <alignment horizontal="center" vertical="center"/>
    </xf>
    <xf numFmtId="49" fontId="5" fillId="2" borderId="1" xfId="0" applyNumberFormat="1" applyFont="1" applyFill="1" applyBorder="1" applyAlignment="1">
      <alignment horizontal="center" vertical="center"/>
    </xf>
    <xf numFmtId="0" fontId="24" fillId="2" borderId="0" xfId="0" applyFont="1" applyFill="1" applyBorder="1" applyAlignment="1">
      <alignment horizontal="center" vertical="center"/>
    </xf>
    <xf numFmtId="0" fontId="26" fillId="2" borderId="0" xfId="0" applyFont="1" applyFill="1" applyBorder="1" applyAlignment="1">
      <alignment vertical="center" wrapText="1"/>
    </xf>
    <xf numFmtId="0" fontId="1" fillId="2" borderId="0" xfId="0" applyFont="1" applyFill="1" applyBorder="1" applyAlignment="1">
      <alignment horizontal="center" vertical="center"/>
    </xf>
    <xf numFmtId="0" fontId="9" fillId="2" borderId="0" xfId="0" applyFont="1" applyFill="1" applyBorder="1" applyAlignment="1">
      <alignment vertical="center" wrapText="1"/>
    </xf>
    <xf numFmtId="0" fontId="2" fillId="2" borderId="1" xfId="0" applyFont="1" applyFill="1" applyBorder="1" applyAlignment="1">
      <alignment horizontal="center" vertical="center" textRotation="90" wrapText="1"/>
    </xf>
    <xf numFmtId="0" fontId="2" fillId="2" borderId="0" xfId="0" applyFont="1" applyFill="1"/>
    <xf numFmtId="0" fontId="11" fillId="2" borderId="0" xfId="0" applyFont="1" applyFill="1"/>
    <xf numFmtId="0" fontId="2" fillId="2" borderId="1" xfId="0" applyFont="1" applyFill="1" applyBorder="1" applyAlignment="1">
      <alignment horizontal="left" vertical="center" wrapText="1"/>
    </xf>
    <xf numFmtId="0" fontId="2" fillId="2" borderId="1" xfId="0" applyFont="1" applyFill="1" applyBorder="1" applyAlignment="1">
      <alignment horizontal="center" vertical="center" wrapText="1" shrinkToFit="1"/>
    </xf>
    <xf numFmtId="14" fontId="13" fillId="2" borderId="1" xfId="0" applyNumberFormat="1" applyFont="1" applyFill="1" applyBorder="1" applyAlignment="1">
      <alignment horizontal="center" vertical="center" wrapText="1"/>
    </xf>
    <xf numFmtId="14" fontId="2" fillId="2" borderId="1" xfId="0" applyNumberFormat="1" applyFont="1" applyFill="1" applyBorder="1" applyAlignment="1">
      <alignment horizontal="center" vertical="center" wrapText="1"/>
    </xf>
    <xf numFmtId="14" fontId="13" fillId="2" borderId="1" xfId="0" applyNumberFormat="1" applyFont="1" applyFill="1" applyBorder="1" applyAlignment="1">
      <alignment horizontal="center" vertical="center"/>
    </xf>
    <xf numFmtId="0" fontId="3" fillId="2" borderId="1" xfId="0" applyFont="1" applyFill="1" applyBorder="1" applyAlignment="1">
      <alignment horizontal="center" vertical="center" wrapText="1"/>
    </xf>
    <xf numFmtId="0" fontId="3" fillId="2" borderId="1" xfId="0" applyNumberFormat="1"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0" xfId="0" applyFont="1" applyFill="1" applyBorder="1" applyAlignment="1">
      <alignment horizontal="left" vertical="center" wrapText="1"/>
    </xf>
    <xf numFmtId="0" fontId="2" fillId="2" borderId="0" xfId="0" quotePrefix="1" applyFont="1" applyFill="1" applyBorder="1" applyAlignment="1">
      <alignment horizontal="center" vertical="center" wrapText="1"/>
    </xf>
    <xf numFmtId="0" fontId="6" fillId="2" borderId="0" xfId="0" applyFont="1" applyFill="1" applyBorder="1" applyAlignment="1">
      <alignment horizontal="left" vertical="center" wrapText="1"/>
    </xf>
    <xf numFmtId="0" fontId="6" fillId="2" borderId="0" xfId="0" applyFont="1" applyFill="1" applyBorder="1" applyAlignment="1">
      <alignment horizontal="left" vertical="top" wrapText="1"/>
    </xf>
    <xf numFmtId="1" fontId="2" fillId="2" borderId="1" xfId="0" applyNumberFormat="1" applyFont="1" applyFill="1" applyBorder="1" applyAlignment="1">
      <alignment horizontal="center" vertical="center" wrapText="1"/>
    </xf>
    <xf numFmtId="1" fontId="4" fillId="2" borderId="1" xfId="0" applyNumberFormat="1" applyFont="1" applyFill="1" applyBorder="1" applyAlignment="1">
      <alignment horizontal="center" vertical="center" wrapText="1"/>
    </xf>
    <xf numFmtId="0" fontId="13" fillId="2" borderId="0" xfId="0" applyFont="1" applyFill="1" applyBorder="1" applyAlignment="1">
      <alignment horizontal="center" vertical="center" wrapText="1"/>
    </xf>
    <xf numFmtId="0" fontId="2" fillId="2" borderId="5" xfId="0" applyFont="1" applyFill="1" applyBorder="1" applyAlignment="1">
      <alignment vertical="center" wrapText="1"/>
    </xf>
    <xf numFmtId="0" fontId="2" fillId="2" borderId="5" xfId="1" applyFont="1" applyFill="1" applyBorder="1" applyAlignment="1">
      <alignment horizontal="center" vertical="center" textRotation="90" wrapText="1"/>
    </xf>
    <xf numFmtId="0" fontId="5" fillId="2" borderId="0" xfId="0" applyFont="1" applyFill="1" applyAlignment="1">
      <alignment horizontal="right"/>
    </xf>
    <xf numFmtId="0" fontId="28" fillId="2" borderId="1" xfId="0" applyFont="1" applyFill="1" applyBorder="1" applyAlignment="1">
      <alignment vertical="center" wrapText="1"/>
    </xf>
    <xf numFmtId="0" fontId="3" fillId="2" borderId="0" xfId="0" applyFont="1" applyFill="1" applyBorder="1" applyAlignment="1">
      <alignment horizontal="left" wrapText="1"/>
    </xf>
    <xf numFmtId="0" fontId="4" fillId="2" borderId="0" xfId="0" applyFont="1" applyFill="1" applyBorder="1" applyAlignment="1">
      <alignment horizontal="left" wrapText="1"/>
    </xf>
    <xf numFmtId="0" fontId="5" fillId="2" borderId="0" xfId="0" applyFont="1" applyFill="1" applyBorder="1" applyAlignment="1">
      <alignment horizontal="center" vertical="center" wrapText="1"/>
    </xf>
    <xf numFmtId="0" fontId="7" fillId="2" borderId="1" xfId="0" quotePrefix="1" applyFont="1" applyFill="1" applyBorder="1" applyAlignment="1">
      <alignment horizontal="center" vertical="center" wrapText="1"/>
    </xf>
    <xf numFmtId="0" fontId="13" fillId="2" borderId="1"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4" fillId="2" borderId="0" xfId="0" applyFont="1" applyFill="1" applyBorder="1" applyAlignment="1">
      <alignment horizontal="left" wrapText="1"/>
    </xf>
    <xf numFmtId="0" fontId="3" fillId="2" borderId="0" xfId="0" applyFont="1" applyFill="1" applyBorder="1" applyAlignment="1">
      <alignment horizontal="left" wrapText="1"/>
    </xf>
    <xf numFmtId="0" fontId="5" fillId="2" borderId="5"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28" fillId="2" borderId="1" xfId="0" applyFont="1" applyFill="1" applyBorder="1" applyAlignment="1">
      <alignment horizontal="justify" vertical="center" wrapText="1"/>
    </xf>
    <xf numFmtId="0" fontId="12" fillId="2" borderId="1" xfId="0" applyNumberFormat="1" applyFont="1" applyFill="1" applyBorder="1" applyAlignment="1">
      <alignment horizontal="center" vertical="center"/>
    </xf>
    <xf numFmtId="0" fontId="21" fillId="2" borderId="1" xfId="0" applyFont="1" applyFill="1" applyBorder="1" applyAlignment="1">
      <alignment horizontal="center" vertical="center" textRotation="90" wrapText="1"/>
    </xf>
    <xf numFmtId="49" fontId="5" fillId="2" borderId="1" xfId="0" applyNumberFormat="1"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1" xfId="0" applyFont="1" applyFill="1" applyBorder="1" applyAlignment="1">
      <alignment horizontal="center" vertical="center"/>
    </xf>
    <xf numFmtId="0" fontId="13" fillId="2" borderId="1" xfId="0" applyFont="1" applyFill="1" applyBorder="1" applyAlignment="1">
      <alignment horizontal="center" vertical="center" wrapText="1"/>
    </xf>
    <xf numFmtId="0" fontId="4" fillId="2" borderId="0" xfId="0" applyFont="1" applyFill="1" applyAlignment="1">
      <alignment horizontal="left" wrapText="1"/>
    </xf>
    <xf numFmtId="0" fontId="1" fillId="2" borderId="0" xfId="0" applyFont="1" applyFill="1" applyBorder="1" applyAlignment="1">
      <alignment horizontal="left" wrapText="1"/>
    </xf>
    <xf numFmtId="0" fontId="1" fillId="2" borderId="0" xfId="0" applyFont="1" applyFill="1" applyBorder="1" applyAlignment="1">
      <alignment horizontal="center" wrapText="1"/>
    </xf>
    <xf numFmtId="0" fontId="12" fillId="2" borderId="1" xfId="0" applyFont="1" applyFill="1" applyBorder="1" applyAlignment="1">
      <alignment horizontal="center" vertical="center" wrapText="1"/>
    </xf>
    <xf numFmtId="0" fontId="3" fillId="2" borderId="1" xfId="0" applyFont="1" applyFill="1" applyBorder="1" applyAlignment="1">
      <alignment horizontal="left" vertical="center" wrapText="1"/>
    </xf>
    <xf numFmtId="0" fontId="13" fillId="2" borderId="5" xfId="0" applyFont="1" applyFill="1" applyBorder="1" applyAlignment="1">
      <alignment vertical="center" wrapText="1"/>
    </xf>
    <xf numFmtId="0" fontId="31" fillId="2" borderId="1" xfId="0" applyFont="1" applyFill="1" applyBorder="1" applyAlignment="1">
      <alignment horizontal="center" vertical="center" wrapText="1"/>
    </xf>
    <xf numFmtId="0" fontId="28" fillId="2" borderId="1" xfId="0" applyFont="1" applyFill="1" applyBorder="1" applyAlignment="1">
      <alignment horizontal="left" vertical="center" wrapText="1"/>
    </xf>
    <xf numFmtId="0" fontId="12" fillId="2" borderId="1" xfId="0" applyFont="1" applyFill="1" applyBorder="1" applyAlignment="1">
      <alignment horizontal="center" vertical="center" wrapText="1"/>
    </xf>
    <xf numFmtId="0" fontId="27" fillId="2" borderId="1" xfId="0" applyFont="1" applyFill="1" applyBorder="1" applyAlignment="1">
      <alignment horizontal="left" vertical="center" wrapText="1"/>
    </xf>
    <xf numFmtId="0" fontId="29" fillId="2" borderId="1" xfId="0" applyFont="1" applyFill="1" applyBorder="1" applyAlignment="1">
      <alignment vertical="center" wrapText="1"/>
    </xf>
    <xf numFmtId="0" fontId="27" fillId="2" borderId="1" xfId="0" applyFont="1" applyFill="1" applyBorder="1" applyAlignment="1">
      <alignment vertical="center" wrapText="1"/>
    </xf>
    <xf numFmtId="0" fontId="28" fillId="2" borderId="1" xfId="0" applyFont="1" applyFill="1" applyBorder="1" applyAlignment="1">
      <alignment horizontal="center" vertical="center"/>
    </xf>
    <xf numFmtId="0" fontId="0" fillId="2" borderId="0" xfId="0" applyFill="1"/>
    <xf numFmtId="49" fontId="2" fillId="2" borderId="1" xfId="0" applyNumberFormat="1" applyFont="1" applyFill="1" applyBorder="1" applyAlignment="1">
      <alignment horizontal="center" vertical="center" wrapText="1"/>
    </xf>
    <xf numFmtId="0" fontId="2" fillId="2" borderId="5"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5" fillId="2" borderId="1" xfId="0" applyFont="1" applyFill="1" applyBorder="1" applyAlignment="1">
      <alignment horizontal="center" vertical="center" wrapText="1"/>
    </xf>
    <xf numFmtId="49" fontId="5" fillId="2"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0" fontId="4" fillId="2" borderId="1" xfId="0" applyFont="1" applyFill="1" applyBorder="1" applyAlignment="1">
      <alignment vertical="top" wrapText="1"/>
    </xf>
    <xf numFmtId="49" fontId="4" fillId="2" borderId="1" xfId="0" applyNumberFormat="1" applyFont="1" applyFill="1" applyBorder="1" applyAlignment="1">
      <alignment horizontal="left" vertical="top" wrapText="1"/>
    </xf>
    <xf numFmtId="0" fontId="4" fillId="2" borderId="1" xfId="0" applyFont="1" applyFill="1" applyBorder="1" applyAlignment="1">
      <alignment horizontal="left" wrapText="1"/>
    </xf>
    <xf numFmtId="0" fontId="28" fillId="2" borderId="1" xfId="0" applyFont="1" applyFill="1" applyBorder="1" applyAlignment="1">
      <alignment vertical="top" wrapText="1"/>
    </xf>
    <xf numFmtId="0" fontId="4" fillId="2" borderId="1" xfId="0" quotePrefix="1" applyFont="1" applyFill="1" applyBorder="1" applyAlignment="1">
      <alignment horizontal="left" vertical="top" wrapText="1"/>
    </xf>
    <xf numFmtId="0" fontId="5" fillId="2" borderId="1" xfId="0" applyFont="1" applyFill="1" applyBorder="1" applyAlignment="1">
      <alignment horizontal="center" vertical="center" wrapText="1"/>
    </xf>
    <xf numFmtId="49" fontId="5" fillId="2" borderId="1" xfId="0" applyNumberFormat="1" applyFont="1" applyFill="1" applyBorder="1" applyAlignment="1">
      <alignment horizontal="center" vertical="center" wrapText="1"/>
    </xf>
    <xf numFmtId="0" fontId="5" fillId="2" borderId="5" xfId="0" applyFont="1" applyFill="1" applyBorder="1" applyAlignment="1">
      <alignment horizontal="center" vertical="center" wrapText="1"/>
    </xf>
    <xf numFmtId="0" fontId="3" fillId="2" borderId="0" xfId="0" applyFont="1" applyFill="1" applyBorder="1" applyAlignment="1">
      <alignment horizontal="left" wrapText="1"/>
    </xf>
    <xf numFmtId="0" fontId="4" fillId="2" borderId="0" xfId="0" applyFont="1" applyFill="1" applyBorder="1" applyAlignment="1">
      <alignment horizontal="left" wrapText="1"/>
    </xf>
    <xf numFmtId="0" fontId="5" fillId="2" borderId="1" xfId="0" applyFont="1" applyFill="1" applyBorder="1" applyAlignment="1">
      <alignment horizontal="center" vertical="center" wrapText="1"/>
    </xf>
    <xf numFmtId="0" fontId="4" fillId="2" borderId="1" xfId="0" applyFont="1" applyFill="1" applyBorder="1" applyAlignment="1">
      <alignment vertical="center" wrapText="1"/>
    </xf>
    <xf numFmtId="0" fontId="4" fillId="2" borderId="4" xfId="0" applyFont="1" applyFill="1" applyBorder="1" applyAlignment="1">
      <alignment vertical="center" wrapText="1"/>
    </xf>
    <xf numFmtId="0" fontId="4" fillId="0" borderId="1" xfId="0" applyFont="1" applyFill="1" applyBorder="1" applyAlignment="1">
      <alignment horizontal="center" vertical="center"/>
    </xf>
    <xf numFmtId="49" fontId="4" fillId="0" borderId="1" xfId="0" applyNumberFormat="1" applyFont="1" applyFill="1" applyBorder="1" applyAlignment="1">
      <alignment horizontal="center" vertical="center" wrapText="1"/>
    </xf>
    <xf numFmtId="0" fontId="28" fillId="0" borderId="1" xfId="0" applyFont="1" applyFill="1" applyBorder="1" applyAlignment="1">
      <alignment vertical="center" wrapText="1"/>
    </xf>
    <xf numFmtId="49" fontId="13" fillId="0" borderId="1" xfId="0" applyNumberFormat="1" applyFont="1" applyFill="1" applyBorder="1" applyAlignment="1">
      <alignment horizontal="center" vertical="center" wrapText="1"/>
    </xf>
    <xf numFmtId="0" fontId="6" fillId="0" borderId="1" xfId="0" quotePrefix="1" applyFont="1" applyFill="1" applyBorder="1" applyAlignment="1">
      <alignment horizontal="center" vertical="center" wrapText="1"/>
    </xf>
    <xf numFmtId="0" fontId="10" fillId="0" borderId="0" xfId="0" applyFont="1" applyFill="1"/>
    <xf numFmtId="0" fontId="3" fillId="2" borderId="0" xfId="0" applyFont="1" applyFill="1" applyBorder="1" applyAlignment="1">
      <alignment horizontal="left" wrapText="1"/>
    </xf>
    <xf numFmtId="0" fontId="5" fillId="2" borderId="1" xfId="0" applyFont="1" applyFill="1" applyBorder="1" applyAlignment="1">
      <alignment horizontal="center" vertical="center" wrapText="1"/>
    </xf>
    <xf numFmtId="0" fontId="5" fillId="3" borderId="1" xfId="0" applyFont="1" applyFill="1" applyBorder="1" applyAlignment="1">
      <alignment horizontal="center" vertical="center" wrapText="1"/>
    </xf>
    <xf numFmtId="1" fontId="12" fillId="2" borderId="1" xfId="0" applyNumberFormat="1" applyFont="1" applyFill="1" applyBorder="1" applyAlignment="1" applyProtection="1">
      <alignment horizontal="center" vertical="center"/>
    </xf>
    <xf numFmtId="0" fontId="2" fillId="2" borderId="1"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3" fillId="2" borderId="0" xfId="0" applyFont="1" applyFill="1" applyBorder="1" applyAlignment="1">
      <alignment horizontal="left" wrapText="1"/>
    </xf>
    <xf numFmtId="0" fontId="5" fillId="2" borderId="0" xfId="0" applyFont="1" applyFill="1" applyBorder="1" applyAlignment="1">
      <alignment horizontal="center" vertical="center" wrapText="1"/>
    </xf>
    <xf numFmtId="0" fontId="4" fillId="2" borderId="0" xfId="0" applyFont="1" applyFill="1" applyBorder="1" applyAlignment="1">
      <alignment horizontal="left" wrapText="1"/>
    </xf>
    <xf numFmtId="0" fontId="5" fillId="2"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49" fontId="12" fillId="2" borderId="0" xfId="0" applyNumberFormat="1" applyFont="1" applyFill="1" applyBorder="1" applyAlignment="1">
      <alignment horizontal="center" vertical="center"/>
    </xf>
    <xf numFmtId="0" fontId="1" fillId="2" borderId="0" xfId="0" applyFont="1" applyFill="1" applyAlignment="1">
      <alignment vertical="center" wrapText="1"/>
    </xf>
    <xf numFmtId="49" fontId="5" fillId="2" borderId="1" xfId="0" applyNumberFormat="1" applyFont="1" applyFill="1" applyBorder="1" applyAlignment="1">
      <alignment vertical="center" wrapText="1"/>
    </xf>
    <xf numFmtId="2" fontId="12" fillId="2" borderId="1" xfId="0" applyNumberFormat="1" applyFont="1" applyFill="1" applyBorder="1" applyAlignment="1">
      <alignment horizontal="center" vertical="center" wrapText="1"/>
    </xf>
    <xf numFmtId="0" fontId="12" fillId="2" borderId="1" xfId="0" quotePrefix="1" applyFont="1" applyFill="1" applyBorder="1" applyAlignment="1">
      <alignment horizontal="center" vertical="center" wrapText="1"/>
    </xf>
    <xf numFmtId="1" fontId="12" fillId="2" borderId="1" xfId="0" applyNumberFormat="1" applyFont="1" applyFill="1" applyBorder="1" applyAlignment="1">
      <alignment horizontal="center" vertical="center" wrapText="1"/>
    </xf>
    <xf numFmtId="0" fontId="4" fillId="4" borderId="1" xfId="0" applyFont="1" applyFill="1" applyBorder="1" applyAlignment="1">
      <alignment horizontal="left" vertical="top" wrapText="1"/>
    </xf>
    <xf numFmtId="0" fontId="2" fillId="2"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1" xfId="0" applyFont="1" applyFill="1" applyBorder="1" applyAlignment="1">
      <alignment horizontal="center" vertical="center"/>
    </xf>
    <xf numFmtId="0" fontId="4" fillId="2" borderId="0" xfId="0" applyFont="1" applyFill="1" applyAlignment="1">
      <alignment horizontal="left" wrapText="1"/>
    </xf>
    <xf numFmtId="0" fontId="3" fillId="2" borderId="0" xfId="0" applyFont="1" applyFill="1" applyBorder="1" applyAlignment="1">
      <alignment horizontal="justify" vertical="top" wrapText="1"/>
    </xf>
    <xf numFmtId="0" fontId="17" fillId="2" borderId="0" xfId="0" applyFont="1" applyFill="1" applyBorder="1" applyAlignment="1">
      <alignment horizontal="justify" vertical="top" wrapText="1"/>
    </xf>
    <xf numFmtId="0" fontId="1" fillId="2" borderId="0" xfId="0" applyFont="1" applyFill="1" applyBorder="1" applyAlignment="1">
      <alignment horizontal="left" wrapText="1"/>
    </xf>
    <xf numFmtId="0" fontId="1" fillId="2" borderId="0" xfId="0" applyFont="1" applyFill="1" applyBorder="1" applyAlignment="1">
      <alignment horizontal="center" wrapText="1"/>
    </xf>
    <xf numFmtId="0" fontId="3" fillId="2" borderId="0" xfId="0" applyFont="1" applyFill="1" applyBorder="1" applyAlignment="1">
      <alignment horizontal="justify" vertical="center" wrapText="1"/>
    </xf>
    <xf numFmtId="0" fontId="3" fillId="2" borderId="0" xfId="0" applyFont="1" applyFill="1" applyBorder="1" applyAlignment="1">
      <alignment horizontal="left" vertical="top" wrapText="1"/>
    </xf>
    <xf numFmtId="0" fontId="4" fillId="2" borderId="0" xfId="0" applyFont="1" applyFill="1" applyAlignment="1">
      <alignment horizontal="left"/>
    </xf>
    <xf numFmtId="0" fontId="33" fillId="2" borderId="5" xfId="0" applyFont="1" applyFill="1" applyBorder="1" applyAlignment="1">
      <alignment horizontal="center" vertical="center" wrapText="1"/>
    </xf>
    <xf numFmtId="0" fontId="33" fillId="2" borderId="7" xfId="0" applyFont="1" applyFill="1" applyBorder="1" applyAlignment="1">
      <alignment horizontal="center" vertical="center" wrapText="1"/>
    </xf>
    <xf numFmtId="0" fontId="33" fillId="2" borderId="3" xfId="0" applyFont="1" applyFill="1" applyBorder="1" applyAlignment="1">
      <alignment horizontal="center" vertical="center" wrapText="1"/>
    </xf>
    <xf numFmtId="0" fontId="2" fillId="2" borderId="0" xfId="0" applyFont="1" applyFill="1" applyAlignment="1">
      <alignment horizontal="left" vertical="top" wrapText="1"/>
    </xf>
    <xf numFmtId="0" fontId="2" fillId="2" borderId="5" xfId="1" applyFont="1" applyFill="1" applyBorder="1" applyAlignment="1">
      <alignment horizontal="center" vertical="center" wrapText="1"/>
    </xf>
    <xf numFmtId="0" fontId="2" fillId="2" borderId="3" xfId="1" applyFont="1" applyFill="1" applyBorder="1" applyAlignment="1">
      <alignment horizontal="center" vertical="center" wrapText="1"/>
    </xf>
    <xf numFmtId="0" fontId="13" fillId="2" borderId="1" xfId="0" applyFont="1" applyFill="1" applyBorder="1" applyAlignment="1">
      <alignment horizontal="center" vertical="center" wrapText="1"/>
    </xf>
    <xf numFmtId="0" fontId="14" fillId="2" borderId="1" xfId="0" applyFont="1" applyFill="1" applyBorder="1" applyAlignment="1">
      <alignment horizontal="center" vertical="center" wrapText="1"/>
    </xf>
    <xf numFmtId="0" fontId="25" fillId="2" borderId="0" xfId="0" applyFont="1" applyFill="1" applyBorder="1" applyAlignment="1">
      <alignment horizontal="center" vertical="center" wrapText="1"/>
    </xf>
    <xf numFmtId="0" fontId="8" fillId="2" borderId="2" xfId="0" applyFont="1" applyFill="1" applyBorder="1" applyAlignment="1">
      <alignment horizontal="left" vertical="center" wrapText="1"/>
    </xf>
    <xf numFmtId="0" fontId="11" fillId="2" borderId="1" xfId="0" applyFont="1" applyFill="1" applyBorder="1" applyAlignment="1">
      <alignment horizontal="center" vertical="center" wrapText="1"/>
    </xf>
    <xf numFmtId="0" fontId="2" fillId="2" borderId="1" xfId="0" applyFont="1" applyFill="1" applyBorder="1" applyAlignment="1">
      <alignment horizontal="center" vertical="center" textRotation="91" wrapText="1"/>
    </xf>
    <xf numFmtId="49" fontId="5" fillId="2" borderId="5" xfId="0" applyNumberFormat="1" applyFont="1" applyFill="1" applyBorder="1" applyAlignment="1">
      <alignment horizontal="center" vertical="center" wrapText="1"/>
    </xf>
    <xf numFmtId="49" fontId="5" fillId="2" borderId="7" xfId="0" applyNumberFormat="1" applyFont="1" applyFill="1" applyBorder="1" applyAlignment="1">
      <alignment horizontal="center" vertical="center" wrapText="1"/>
    </xf>
    <xf numFmtId="49" fontId="5" fillId="2" borderId="3" xfId="0" applyNumberFormat="1" applyFont="1" applyFill="1" applyBorder="1" applyAlignment="1">
      <alignment horizontal="center" vertical="center" wrapText="1"/>
    </xf>
    <xf numFmtId="0" fontId="5" fillId="2" borderId="5"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7" fillId="2" borderId="5" xfId="0" applyFont="1" applyFill="1" applyBorder="1" applyAlignment="1">
      <alignment horizontal="center" vertical="center" wrapText="1"/>
    </xf>
    <xf numFmtId="0" fontId="7" fillId="2" borderId="7" xfId="0" applyFont="1" applyFill="1" applyBorder="1" applyAlignment="1">
      <alignment horizontal="center" vertical="center" wrapText="1"/>
    </xf>
    <xf numFmtId="0" fontId="7" fillId="2" borderId="3" xfId="0" applyFont="1" applyFill="1" applyBorder="1" applyAlignment="1">
      <alignment horizontal="center" vertical="center" wrapText="1"/>
    </xf>
    <xf numFmtId="0" fontId="12" fillId="2" borderId="4" xfId="0" applyFont="1" applyFill="1" applyBorder="1" applyAlignment="1">
      <alignment horizontal="center" textRotation="90" wrapText="1"/>
    </xf>
    <xf numFmtId="0" fontId="12" fillId="2" borderId="6" xfId="0" applyFont="1" applyFill="1" applyBorder="1" applyAlignment="1">
      <alignment horizontal="center" textRotation="90" wrapText="1"/>
    </xf>
    <xf numFmtId="0" fontId="21" fillId="2" borderId="4" xfId="0" applyFont="1" applyFill="1" applyBorder="1" applyAlignment="1">
      <alignment horizontal="center" vertical="center" textRotation="90" wrapText="1"/>
    </xf>
    <xf numFmtId="0" fontId="21" fillId="2" borderId="6" xfId="0" applyFont="1" applyFill="1" applyBorder="1" applyAlignment="1">
      <alignment horizontal="center" vertical="center" textRotation="90" wrapText="1"/>
    </xf>
    <xf numFmtId="0" fontId="4" fillId="2" borderId="0" xfId="0" applyFont="1" applyFill="1" applyBorder="1" applyAlignment="1">
      <alignment horizontal="left" wrapText="1"/>
    </xf>
    <xf numFmtId="0" fontId="3" fillId="2" borderId="0" xfId="0" applyFont="1" applyFill="1" applyBorder="1" applyAlignment="1">
      <alignment horizontal="left" wrapText="1"/>
    </xf>
    <xf numFmtId="0" fontId="12" fillId="2" borderId="1" xfId="0" applyFont="1" applyFill="1" applyBorder="1" applyAlignment="1">
      <alignment horizontal="center" vertical="center" wrapText="1"/>
    </xf>
    <xf numFmtId="49" fontId="5" fillId="2" borderId="9" xfId="0" applyNumberFormat="1" applyFont="1" applyFill="1" applyBorder="1" applyAlignment="1">
      <alignment horizontal="center" vertical="center" wrapText="1"/>
    </xf>
    <xf numFmtId="0" fontId="13" fillId="2" borderId="0" xfId="0" applyFont="1" applyFill="1" applyAlignment="1">
      <alignment horizontal="left" vertical="top" wrapText="1"/>
    </xf>
    <xf numFmtId="0" fontId="12" fillId="2" borderId="5" xfId="0" applyFont="1" applyFill="1" applyBorder="1" applyAlignment="1">
      <alignment horizontal="center" vertical="center"/>
    </xf>
    <xf numFmtId="0" fontId="12" fillId="2" borderId="7" xfId="0" applyFont="1" applyFill="1" applyBorder="1" applyAlignment="1">
      <alignment horizontal="center" vertical="center"/>
    </xf>
    <xf numFmtId="0" fontId="12" fillId="2" borderId="3" xfId="0" applyFont="1" applyFill="1" applyBorder="1" applyAlignment="1">
      <alignment horizontal="center" vertical="center"/>
    </xf>
    <xf numFmtId="0" fontId="12" fillId="2" borderId="0" xfId="0" applyFont="1" applyFill="1" applyBorder="1" applyAlignment="1">
      <alignment horizontal="left" vertical="center" wrapText="1"/>
    </xf>
    <xf numFmtId="0" fontId="12" fillId="2" borderId="4" xfId="0" applyFont="1" applyFill="1" applyBorder="1" applyAlignment="1">
      <alignment horizontal="center" vertical="center" wrapText="1"/>
    </xf>
    <xf numFmtId="0" fontId="12" fillId="2" borderId="8" xfId="0" applyFont="1" applyFill="1" applyBorder="1" applyAlignment="1">
      <alignment horizontal="center" vertical="center" wrapText="1"/>
    </xf>
    <xf numFmtId="0" fontId="12" fillId="2" borderId="6"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5" fillId="2" borderId="1" xfId="0" applyFont="1" applyFill="1" applyBorder="1" applyAlignment="1">
      <alignment horizontal="center" vertical="center" wrapText="1"/>
    </xf>
    <xf numFmtId="49" fontId="5" fillId="2" borderId="1" xfId="0" applyNumberFormat="1" applyFont="1" applyFill="1" applyBorder="1" applyAlignment="1">
      <alignment horizontal="center" vertical="center" wrapText="1"/>
    </xf>
    <xf numFmtId="0" fontId="30" fillId="2" borderId="0" xfId="0" applyFont="1" applyFill="1" applyAlignment="1">
      <alignment horizontal="left" wrapText="1"/>
    </xf>
  </cellXfs>
  <cellStyles count="2">
    <cellStyle name="Гиперссылка" xfId="1" builtinId="8"/>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68"/>
  <sheetViews>
    <sheetView zoomScale="80" zoomScaleNormal="80" workbookViewId="0">
      <pane xSplit="3" ySplit="9" topLeftCell="D10" activePane="bottomRight" state="frozen"/>
      <selection pane="topRight" activeCell="D1" sqref="D1"/>
      <selection pane="bottomLeft" activeCell="A10" sqref="A10"/>
      <selection pane="bottomRight" activeCell="O14" sqref="O14"/>
    </sheetView>
  </sheetViews>
  <sheetFormatPr defaultRowHeight="15" x14ac:dyDescent="0.25"/>
  <cols>
    <col min="1" max="1" width="6.5703125" style="7" customWidth="1"/>
    <col min="2" max="2" width="43.7109375" style="7" customWidth="1"/>
    <col min="3" max="3" width="12.42578125" style="7" customWidth="1"/>
    <col min="4" max="4" width="10.28515625" style="7" customWidth="1"/>
    <col min="5" max="5" width="11.5703125" style="7" customWidth="1"/>
    <col min="6" max="6" width="10" style="7" customWidth="1"/>
    <col min="7" max="7" width="11.140625" style="7" customWidth="1"/>
    <col min="8" max="8" width="12.140625" style="7" customWidth="1"/>
    <col min="9" max="9" width="11.140625" style="7" customWidth="1"/>
    <col min="10" max="11" width="10.5703125" style="7" customWidth="1"/>
    <col min="12" max="12" width="11.5703125" style="7" customWidth="1"/>
    <col min="13" max="13" width="12" style="7" customWidth="1"/>
    <col min="14" max="14" width="11.5703125" style="7" customWidth="1"/>
    <col min="15" max="15" width="9.7109375" style="7" customWidth="1"/>
    <col min="16" max="16" width="10.5703125" style="7" customWidth="1"/>
    <col min="17" max="17" width="10.140625" style="7" customWidth="1"/>
    <col min="18" max="18" width="12.28515625" style="7" customWidth="1"/>
    <col min="19" max="19" width="11.5703125" style="7" customWidth="1"/>
    <col min="20" max="20" width="10.28515625" style="7" customWidth="1"/>
    <col min="21" max="21" width="11.42578125" style="7" customWidth="1"/>
    <col min="22" max="22" width="10.42578125" style="7" customWidth="1"/>
    <col min="23" max="16384" width="9.140625" style="7"/>
  </cols>
  <sheetData>
    <row r="1" spans="1:24" ht="45.75" customHeight="1" x14ac:dyDescent="0.25">
      <c r="A1" s="68"/>
      <c r="B1" s="68"/>
      <c r="C1" s="68"/>
      <c r="D1" s="68"/>
      <c r="E1" s="68"/>
      <c r="F1" s="44"/>
      <c r="G1" s="44"/>
      <c r="H1" s="44"/>
      <c r="I1" s="44"/>
      <c r="J1" s="68"/>
      <c r="K1" s="68"/>
      <c r="L1" s="185" t="s">
        <v>222</v>
      </c>
      <c r="M1" s="185"/>
      <c r="N1" s="185"/>
      <c r="O1" s="185"/>
      <c r="P1" s="185"/>
      <c r="Q1" s="185"/>
      <c r="R1" s="185"/>
      <c r="S1" s="185"/>
      <c r="T1" s="185"/>
      <c r="U1" s="185"/>
      <c r="V1" s="185"/>
      <c r="W1" s="111"/>
    </row>
    <row r="2" spans="1:24" ht="18.75" x14ac:dyDescent="0.25">
      <c r="A2" s="68"/>
      <c r="B2" s="68"/>
      <c r="C2" s="68"/>
      <c r="D2" s="68"/>
      <c r="E2" s="68"/>
      <c r="F2" s="44"/>
      <c r="G2" s="44"/>
      <c r="H2" s="44"/>
      <c r="I2" s="44"/>
      <c r="J2" s="68"/>
      <c r="K2" s="68"/>
      <c r="L2" s="68"/>
      <c r="M2" s="44"/>
      <c r="N2" s="45"/>
      <c r="O2" s="45"/>
      <c r="P2" s="45"/>
      <c r="Q2" s="68"/>
      <c r="R2" s="68"/>
      <c r="S2" s="44"/>
      <c r="T2" s="44"/>
      <c r="U2" s="60" t="s">
        <v>45</v>
      </c>
      <c r="V2" s="92"/>
      <c r="W2" s="44"/>
      <c r="X2" s="44"/>
    </row>
    <row r="3" spans="1:24" ht="18.75" x14ac:dyDescent="0.25">
      <c r="B3" s="190" t="s">
        <v>231</v>
      </c>
      <c r="C3" s="190"/>
      <c r="D3" s="190"/>
      <c r="E3" s="190"/>
      <c r="F3" s="190"/>
      <c r="G3" s="190"/>
      <c r="H3" s="190"/>
      <c r="I3" s="190"/>
      <c r="J3" s="190"/>
      <c r="K3" s="190"/>
      <c r="L3" s="190"/>
      <c r="M3" s="190"/>
      <c r="N3" s="190"/>
      <c r="O3" s="190"/>
      <c r="P3" s="190"/>
      <c r="Q3" s="190"/>
      <c r="R3" s="190"/>
      <c r="S3" s="190"/>
      <c r="T3" s="190"/>
      <c r="U3" s="190"/>
      <c r="V3" s="190"/>
      <c r="W3" s="44"/>
      <c r="X3" s="44"/>
    </row>
    <row r="4" spans="1:24" ht="15.75" x14ac:dyDescent="0.25">
      <c r="A4" s="191" t="s">
        <v>408</v>
      </c>
      <c r="B4" s="191"/>
      <c r="C4" s="191"/>
      <c r="D4" s="191"/>
      <c r="E4" s="191"/>
      <c r="F4" s="191"/>
      <c r="G4" s="191"/>
      <c r="H4" s="191"/>
      <c r="I4" s="191"/>
      <c r="J4" s="191"/>
      <c r="K4" s="69"/>
      <c r="L4" s="69"/>
      <c r="M4" s="71"/>
      <c r="P4" s="60"/>
      <c r="Q4" s="69"/>
      <c r="R4" s="69"/>
      <c r="S4" s="70"/>
      <c r="V4" s="60"/>
    </row>
    <row r="5" spans="1:24" s="73" customFormat="1" ht="51" x14ac:dyDescent="0.2">
      <c r="A5" s="21" t="s">
        <v>7</v>
      </c>
      <c r="B5" s="21" t="s">
        <v>2</v>
      </c>
      <c r="C5" s="108" t="s">
        <v>3</v>
      </c>
      <c r="D5" s="72" t="s">
        <v>29</v>
      </c>
      <c r="E5" s="108" t="s">
        <v>30</v>
      </c>
      <c r="F5" s="72" t="s">
        <v>31</v>
      </c>
      <c r="G5" s="108" t="s">
        <v>5</v>
      </c>
      <c r="H5" s="172" t="s">
        <v>87</v>
      </c>
      <c r="I5" s="172"/>
      <c r="J5" s="72" t="s">
        <v>35</v>
      </c>
      <c r="K5" s="90" t="s">
        <v>37</v>
      </c>
      <c r="L5" s="108" t="s">
        <v>36</v>
      </c>
      <c r="M5" s="193" t="s">
        <v>34</v>
      </c>
      <c r="N5" s="193"/>
      <c r="O5" s="193"/>
      <c r="P5" s="193"/>
      <c r="Q5" s="172" t="s">
        <v>33</v>
      </c>
      <c r="R5" s="172"/>
      <c r="S5" s="172" t="s">
        <v>32</v>
      </c>
      <c r="T5" s="172"/>
      <c r="U5" s="108" t="s">
        <v>4</v>
      </c>
      <c r="V5" s="108" t="s">
        <v>6</v>
      </c>
    </row>
    <row r="6" spans="1:24" s="74" customFormat="1" ht="12.75" x14ac:dyDescent="0.2">
      <c r="A6" s="108">
        <v>1</v>
      </c>
      <c r="B6" s="108">
        <v>2</v>
      </c>
      <c r="C6" s="108">
        <v>3</v>
      </c>
      <c r="D6" s="108">
        <v>4</v>
      </c>
      <c r="E6" s="108">
        <v>5</v>
      </c>
      <c r="F6" s="108">
        <v>6</v>
      </c>
      <c r="G6" s="108">
        <v>7</v>
      </c>
      <c r="H6" s="173">
        <v>8</v>
      </c>
      <c r="I6" s="173"/>
      <c r="J6" s="108">
        <v>9</v>
      </c>
      <c r="K6" s="126">
        <v>10</v>
      </c>
      <c r="L6" s="108">
        <v>11</v>
      </c>
      <c r="M6" s="172">
        <v>12</v>
      </c>
      <c r="N6" s="172"/>
      <c r="O6" s="172"/>
      <c r="P6" s="172"/>
      <c r="Q6" s="172">
        <v>13</v>
      </c>
      <c r="R6" s="172"/>
      <c r="S6" s="172">
        <v>14</v>
      </c>
      <c r="T6" s="172"/>
      <c r="U6" s="109">
        <v>15</v>
      </c>
      <c r="V6" s="109">
        <v>16</v>
      </c>
    </row>
    <row r="7" spans="1:24" s="74" customFormat="1" ht="30" x14ac:dyDescent="0.2">
      <c r="A7" s="108">
        <v>1</v>
      </c>
      <c r="B7" s="118" t="s">
        <v>224</v>
      </c>
      <c r="C7" s="75"/>
      <c r="D7" s="108" t="s">
        <v>38</v>
      </c>
      <c r="E7" s="108" t="s">
        <v>38</v>
      </c>
      <c r="F7" s="108" t="s">
        <v>38</v>
      </c>
      <c r="G7" s="108" t="s">
        <v>38</v>
      </c>
      <c r="H7" s="172" t="s">
        <v>38</v>
      </c>
      <c r="I7" s="172"/>
      <c r="J7" s="108" t="s">
        <v>38</v>
      </c>
      <c r="K7" s="90" t="s">
        <v>38</v>
      </c>
      <c r="L7" s="108" t="s">
        <v>38</v>
      </c>
      <c r="M7" s="172" t="s">
        <v>38</v>
      </c>
      <c r="N7" s="172"/>
      <c r="O7" s="172"/>
      <c r="P7" s="172"/>
      <c r="Q7" s="172" t="s">
        <v>38</v>
      </c>
      <c r="R7" s="192"/>
      <c r="S7" s="172" t="s">
        <v>38</v>
      </c>
      <c r="T7" s="172"/>
      <c r="U7" s="108" t="s">
        <v>38</v>
      </c>
      <c r="V7" s="108" t="s">
        <v>38</v>
      </c>
    </row>
    <row r="8" spans="1:24" s="74" customFormat="1" ht="113.25" x14ac:dyDescent="0.2">
      <c r="A8" s="108">
        <v>2</v>
      </c>
      <c r="B8" s="118" t="s">
        <v>39</v>
      </c>
      <c r="C8" s="75"/>
      <c r="D8" s="72" t="s">
        <v>40</v>
      </c>
      <c r="E8" s="72" t="s">
        <v>120</v>
      </c>
      <c r="F8" s="72" t="s">
        <v>123</v>
      </c>
      <c r="G8" s="72" t="s">
        <v>179</v>
      </c>
      <c r="H8" s="72" t="s">
        <v>122</v>
      </c>
      <c r="I8" s="72" t="s">
        <v>214</v>
      </c>
      <c r="J8" s="72" t="s">
        <v>174</v>
      </c>
      <c r="K8" s="72" t="s">
        <v>106</v>
      </c>
      <c r="L8" s="72" t="s">
        <v>121</v>
      </c>
      <c r="M8" s="72" t="s">
        <v>176</v>
      </c>
      <c r="N8" s="72" t="s">
        <v>177</v>
      </c>
      <c r="O8" s="72" t="s">
        <v>314</v>
      </c>
      <c r="P8" s="72" t="s">
        <v>171</v>
      </c>
      <c r="Q8" s="72" t="s">
        <v>119</v>
      </c>
      <c r="R8" s="72" t="s">
        <v>175</v>
      </c>
      <c r="S8" s="72" t="s">
        <v>204</v>
      </c>
      <c r="T8" s="72" t="s">
        <v>215</v>
      </c>
      <c r="U8" s="72" t="s">
        <v>178</v>
      </c>
      <c r="V8" s="72" t="s">
        <v>180</v>
      </c>
    </row>
    <row r="9" spans="1:24" s="74" customFormat="1" ht="45" x14ac:dyDescent="0.2">
      <c r="A9" s="108">
        <v>3</v>
      </c>
      <c r="B9" s="104" t="s">
        <v>225</v>
      </c>
      <c r="C9" s="108">
        <f>SUM(D9:V9)</f>
        <v>492124</v>
      </c>
      <c r="D9" s="108">
        <v>48756</v>
      </c>
      <c r="E9" s="56">
        <v>26331</v>
      </c>
      <c r="F9" s="76">
        <v>7339</v>
      </c>
      <c r="G9" s="108">
        <v>4262</v>
      </c>
      <c r="H9" s="108">
        <v>4918</v>
      </c>
      <c r="I9" s="108">
        <v>6193</v>
      </c>
      <c r="J9" s="108">
        <v>106631</v>
      </c>
      <c r="K9" s="108">
        <v>32647</v>
      </c>
      <c r="L9" s="108">
        <v>27346</v>
      </c>
      <c r="M9" s="108">
        <v>21448</v>
      </c>
      <c r="N9" s="108">
        <v>4461</v>
      </c>
      <c r="O9" s="108">
        <v>10190</v>
      </c>
      <c r="P9" s="108">
        <v>9483</v>
      </c>
      <c r="Q9" s="76">
        <v>50040</v>
      </c>
      <c r="R9" s="76">
        <v>65052</v>
      </c>
      <c r="S9" s="108">
        <v>44940</v>
      </c>
      <c r="T9" s="108">
        <v>10597</v>
      </c>
      <c r="U9" s="108">
        <v>3972</v>
      </c>
      <c r="V9" s="108">
        <v>7518</v>
      </c>
    </row>
    <row r="10" spans="1:24" s="74" customFormat="1" x14ac:dyDescent="0.2">
      <c r="A10" s="108">
        <v>4</v>
      </c>
      <c r="B10" s="118" t="s">
        <v>25</v>
      </c>
      <c r="C10" s="75"/>
      <c r="D10" s="77">
        <v>40666</v>
      </c>
      <c r="E10" s="77">
        <v>41243</v>
      </c>
      <c r="F10" s="77">
        <v>41243</v>
      </c>
      <c r="G10" s="77">
        <v>41862</v>
      </c>
      <c r="H10" s="77">
        <v>42002</v>
      </c>
      <c r="I10" s="77">
        <v>42185</v>
      </c>
      <c r="J10" s="77">
        <v>41243</v>
      </c>
      <c r="K10" s="77">
        <v>41243</v>
      </c>
      <c r="L10" s="77">
        <v>41243</v>
      </c>
      <c r="M10" s="78">
        <v>41243</v>
      </c>
      <c r="N10" s="77">
        <v>42185</v>
      </c>
      <c r="O10" s="79">
        <v>42335</v>
      </c>
      <c r="P10" s="79">
        <v>42341</v>
      </c>
      <c r="Q10" s="77">
        <v>41153</v>
      </c>
      <c r="R10" s="78">
        <v>42304</v>
      </c>
      <c r="S10" s="77">
        <v>41243</v>
      </c>
      <c r="T10" s="77">
        <v>42353</v>
      </c>
      <c r="U10" s="77">
        <v>41830</v>
      </c>
      <c r="V10" s="77">
        <v>41827</v>
      </c>
    </row>
    <row r="11" spans="1:24" s="74" customFormat="1" x14ac:dyDescent="0.2">
      <c r="A11" s="108">
        <v>5</v>
      </c>
      <c r="B11" s="118" t="s">
        <v>226</v>
      </c>
      <c r="C11" s="75"/>
      <c r="D11" s="77"/>
      <c r="E11" s="77">
        <v>42290</v>
      </c>
      <c r="F11" s="77">
        <v>41897</v>
      </c>
      <c r="G11" s="77">
        <v>42475</v>
      </c>
      <c r="H11" s="77">
        <v>42002</v>
      </c>
      <c r="I11" s="77">
        <v>42695</v>
      </c>
      <c r="J11" s="77">
        <v>42248</v>
      </c>
      <c r="K11" s="77">
        <v>42711</v>
      </c>
      <c r="L11" s="77">
        <v>42271</v>
      </c>
      <c r="M11" s="78">
        <v>42402</v>
      </c>
      <c r="N11" s="77">
        <v>42464</v>
      </c>
      <c r="O11" s="79" t="s">
        <v>315</v>
      </c>
      <c r="P11" s="79">
        <v>42457</v>
      </c>
      <c r="Q11" s="77"/>
      <c r="R11" s="77"/>
      <c r="S11" s="77">
        <v>42598</v>
      </c>
      <c r="T11" s="77">
        <v>42649</v>
      </c>
      <c r="U11" s="77">
        <v>42404</v>
      </c>
      <c r="V11" s="77">
        <v>42455</v>
      </c>
    </row>
    <row r="12" spans="1:24" s="74" customFormat="1" ht="38.25" x14ac:dyDescent="0.2">
      <c r="A12" s="108">
        <v>6</v>
      </c>
      <c r="B12" s="118" t="s">
        <v>26</v>
      </c>
      <c r="C12" s="46"/>
      <c r="D12" s="110" t="s">
        <v>114</v>
      </c>
      <c r="E12" s="110" t="s">
        <v>217</v>
      </c>
      <c r="F12" s="110" t="s">
        <v>91</v>
      </c>
      <c r="G12" s="110" t="s">
        <v>80</v>
      </c>
      <c r="H12" s="110" t="s">
        <v>88</v>
      </c>
      <c r="I12" s="110" t="s">
        <v>145</v>
      </c>
      <c r="J12" s="110" t="s">
        <v>83</v>
      </c>
      <c r="K12" s="116" t="s">
        <v>43</v>
      </c>
      <c r="L12" s="108" t="s">
        <v>42</v>
      </c>
      <c r="M12" s="108" t="s">
        <v>41</v>
      </c>
      <c r="N12" s="110" t="s">
        <v>138</v>
      </c>
      <c r="O12" s="108" t="s">
        <v>137</v>
      </c>
      <c r="P12" s="108" t="s">
        <v>139</v>
      </c>
      <c r="Q12" s="188" t="s">
        <v>115</v>
      </c>
      <c r="R12" s="189"/>
      <c r="S12" s="110" t="s">
        <v>170</v>
      </c>
      <c r="T12" s="110" t="s">
        <v>140</v>
      </c>
      <c r="U12" s="110" t="s">
        <v>181</v>
      </c>
      <c r="V12" s="110" t="s">
        <v>182</v>
      </c>
    </row>
    <row r="13" spans="1:24" s="74" customFormat="1" ht="25.5" customHeight="1" x14ac:dyDescent="0.2">
      <c r="A13" s="108">
        <v>7</v>
      </c>
      <c r="B13" s="118" t="s">
        <v>413</v>
      </c>
      <c r="C13" s="46"/>
      <c r="D13" s="182" t="s">
        <v>414</v>
      </c>
      <c r="E13" s="183"/>
      <c r="F13" s="183"/>
      <c r="G13" s="183"/>
      <c r="H13" s="183"/>
      <c r="I13" s="183"/>
      <c r="J13" s="183"/>
      <c r="K13" s="183"/>
      <c r="L13" s="183"/>
      <c r="M13" s="183"/>
      <c r="N13" s="183"/>
      <c r="O13" s="183"/>
      <c r="P13" s="183"/>
      <c r="Q13" s="183"/>
      <c r="R13" s="183"/>
      <c r="S13" s="183"/>
      <c r="T13" s="183"/>
      <c r="U13" s="183"/>
      <c r="V13" s="184"/>
    </row>
    <row r="14" spans="1:24" s="55" customFormat="1" ht="72.75" x14ac:dyDescent="0.2">
      <c r="A14" s="108">
        <v>8</v>
      </c>
      <c r="B14" s="26" t="s">
        <v>27</v>
      </c>
      <c r="C14" s="54"/>
      <c r="D14" s="57" t="s">
        <v>183</v>
      </c>
      <c r="E14" s="57" t="s">
        <v>187</v>
      </c>
      <c r="F14" s="57" t="s">
        <v>193</v>
      </c>
      <c r="G14" s="57" t="s">
        <v>199</v>
      </c>
      <c r="H14" s="57" t="s">
        <v>191</v>
      </c>
      <c r="I14" s="57" t="s">
        <v>192</v>
      </c>
      <c r="J14" s="57" t="s">
        <v>184</v>
      </c>
      <c r="K14" s="91" t="s">
        <v>186</v>
      </c>
      <c r="L14" s="57" t="s">
        <v>188</v>
      </c>
      <c r="M14" s="57" t="s">
        <v>194</v>
      </c>
      <c r="N14" s="57" t="s">
        <v>195</v>
      </c>
      <c r="O14" s="57" t="s">
        <v>196</v>
      </c>
      <c r="P14" s="57" t="s">
        <v>197</v>
      </c>
      <c r="Q14" s="186" t="s">
        <v>185</v>
      </c>
      <c r="R14" s="187"/>
      <c r="S14" s="57" t="s">
        <v>189</v>
      </c>
      <c r="T14" s="57" t="s">
        <v>190</v>
      </c>
      <c r="U14" s="57" t="s">
        <v>198</v>
      </c>
      <c r="V14" s="57" t="s">
        <v>200</v>
      </c>
    </row>
    <row r="15" spans="1:24" s="48" customFormat="1" x14ac:dyDescent="0.25">
      <c r="A15" s="108">
        <v>9</v>
      </c>
      <c r="B15" s="118" t="s">
        <v>28</v>
      </c>
      <c r="C15" s="47">
        <f>SUM(D15:V15)</f>
        <v>13898.380000000001</v>
      </c>
      <c r="D15" s="47">
        <v>2119.1999999999998</v>
      </c>
      <c r="E15" s="47">
        <v>1132.8</v>
      </c>
      <c r="F15" s="47">
        <v>153</v>
      </c>
      <c r="G15" s="108">
        <v>243.2</v>
      </c>
      <c r="H15" s="108">
        <v>173.7</v>
      </c>
      <c r="I15" s="47">
        <v>419.84</v>
      </c>
      <c r="J15" s="108">
        <v>3922</v>
      </c>
      <c r="K15" s="47">
        <v>927.4</v>
      </c>
      <c r="L15" s="47">
        <v>222.1</v>
      </c>
      <c r="M15" s="109">
        <v>583.4</v>
      </c>
      <c r="N15" s="108">
        <v>419.84</v>
      </c>
      <c r="O15" s="108">
        <v>419.84</v>
      </c>
      <c r="P15" s="108">
        <v>419.84</v>
      </c>
      <c r="Q15" s="109">
        <v>105.4</v>
      </c>
      <c r="R15" s="109">
        <v>252.2</v>
      </c>
      <c r="S15" s="47">
        <v>1125.0999999999999</v>
      </c>
      <c r="T15" s="47">
        <v>419.84</v>
      </c>
      <c r="U15" s="108">
        <v>419.84</v>
      </c>
      <c r="V15" s="108">
        <v>419.84</v>
      </c>
    </row>
    <row r="16" spans="1:24" s="48" customFormat="1" ht="63.75" x14ac:dyDescent="0.25">
      <c r="A16" s="108">
        <v>10</v>
      </c>
      <c r="B16" s="104" t="s">
        <v>227</v>
      </c>
      <c r="C16" s="46"/>
      <c r="D16" s="47" t="s">
        <v>316</v>
      </c>
      <c r="E16" s="47" t="s">
        <v>127</v>
      </c>
      <c r="F16" s="108" t="s">
        <v>128</v>
      </c>
      <c r="G16" s="108" t="s">
        <v>128</v>
      </c>
      <c r="H16" s="108" t="s">
        <v>128</v>
      </c>
      <c r="I16" s="108" t="s">
        <v>128</v>
      </c>
      <c r="J16" s="47" t="s">
        <v>316</v>
      </c>
      <c r="K16" s="47" t="s">
        <v>127</v>
      </c>
      <c r="L16" s="47" t="s">
        <v>127</v>
      </c>
      <c r="M16" s="47" t="s">
        <v>127</v>
      </c>
      <c r="N16" s="108" t="s">
        <v>128</v>
      </c>
      <c r="O16" s="108" t="s">
        <v>128</v>
      </c>
      <c r="P16" s="108" t="s">
        <v>128</v>
      </c>
      <c r="Q16" s="47" t="s">
        <v>316</v>
      </c>
      <c r="R16" s="47" t="s">
        <v>316</v>
      </c>
      <c r="S16" s="47" t="s">
        <v>127</v>
      </c>
      <c r="T16" s="108" t="s">
        <v>128</v>
      </c>
      <c r="U16" s="108" t="s">
        <v>128</v>
      </c>
      <c r="V16" s="108" t="s">
        <v>128</v>
      </c>
    </row>
    <row r="17" spans="1:22" x14ac:dyDescent="0.25">
      <c r="A17" s="108">
        <v>11</v>
      </c>
      <c r="B17" s="41" t="s">
        <v>146</v>
      </c>
      <c r="C17" s="49">
        <f>SUM(D17:V17)</f>
        <v>182</v>
      </c>
      <c r="D17" s="49">
        <f>SUM(D18:D20)</f>
        <v>30</v>
      </c>
      <c r="E17" s="49">
        <f t="shared" ref="E17:V17" si="0">SUM(E18:E20)</f>
        <v>12</v>
      </c>
      <c r="F17" s="49">
        <f t="shared" si="0"/>
        <v>7</v>
      </c>
      <c r="G17" s="49">
        <f t="shared" si="0"/>
        <v>4</v>
      </c>
      <c r="H17" s="49">
        <f t="shared" ref="H17" si="1">SUM(H18:H20)</f>
        <v>8</v>
      </c>
      <c r="I17" s="49">
        <f t="shared" ref="I17" si="2">SUM(I18:I20)</f>
        <v>4</v>
      </c>
      <c r="J17" s="49">
        <f t="shared" si="0"/>
        <v>32</v>
      </c>
      <c r="K17" s="49">
        <f t="shared" ref="K17" si="3">SUM(K18:K20)</f>
        <v>10</v>
      </c>
      <c r="L17" s="49">
        <f t="shared" ref="L17" si="4">SUM(L18:L20)</f>
        <v>7</v>
      </c>
      <c r="M17" s="49">
        <f t="shared" ref="M17" si="5">SUM(M18:M20)</f>
        <v>8</v>
      </c>
      <c r="N17" s="49">
        <f t="shared" ref="N17" si="6">SUM(N18:N20)</f>
        <v>3</v>
      </c>
      <c r="O17" s="49">
        <f t="shared" ref="O17" si="7">SUM(O18:O20)</f>
        <v>5</v>
      </c>
      <c r="P17" s="49">
        <f t="shared" ref="P17" si="8">SUM(P18:P20)</f>
        <v>5</v>
      </c>
      <c r="Q17" s="49">
        <f t="shared" si="0"/>
        <v>10</v>
      </c>
      <c r="R17" s="49">
        <f t="shared" si="0"/>
        <v>13</v>
      </c>
      <c r="S17" s="49">
        <f t="shared" si="0"/>
        <v>10</v>
      </c>
      <c r="T17" s="49">
        <f t="shared" si="0"/>
        <v>3</v>
      </c>
      <c r="U17" s="49">
        <f t="shared" si="0"/>
        <v>5</v>
      </c>
      <c r="V17" s="49">
        <f t="shared" si="0"/>
        <v>6</v>
      </c>
    </row>
    <row r="18" spans="1:22" x14ac:dyDescent="0.25">
      <c r="A18" s="108">
        <v>12</v>
      </c>
      <c r="B18" s="50" t="s">
        <v>147</v>
      </c>
      <c r="C18" s="52">
        <f>SUM(D18:V18)</f>
        <v>163</v>
      </c>
      <c r="D18" s="52">
        <v>20</v>
      </c>
      <c r="E18" s="52">
        <v>12</v>
      </c>
      <c r="F18" s="52">
        <v>7</v>
      </c>
      <c r="G18" s="53">
        <v>4</v>
      </c>
      <c r="H18" s="52">
        <v>6</v>
      </c>
      <c r="I18" s="52">
        <v>3</v>
      </c>
      <c r="J18" s="52">
        <v>26</v>
      </c>
      <c r="K18" s="52">
        <v>10</v>
      </c>
      <c r="L18" s="52">
        <v>7</v>
      </c>
      <c r="M18" s="51">
        <v>8</v>
      </c>
      <c r="N18" s="53">
        <v>3</v>
      </c>
      <c r="O18" s="53">
        <v>5</v>
      </c>
      <c r="P18" s="53">
        <v>5</v>
      </c>
      <c r="Q18" s="52">
        <v>10</v>
      </c>
      <c r="R18" s="52">
        <v>13</v>
      </c>
      <c r="S18" s="52">
        <v>10</v>
      </c>
      <c r="T18" s="52">
        <v>3</v>
      </c>
      <c r="U18" s="53">
        <v>5</v>
      </c>
      <c r="V18" s="53">
        <v>6</v>
      </c>
    </row>
    <row r="19" spans="1:22" x14ac:dyDescent="0.25">
      <c r="A19" s="108">
        <v>13</v>
      </c>
      <c r="B19" s="50" t="s">
        <v>228</v>
      </c>
      <c r="C19" s="52">
        <f>SUM(D19:V19)</f>
        <v>8</v>
      </c>
      <c r="D19" s="52">
        <v>3</v>
      </c>
      <c r="E19" s="52">
        <v>0</v>
      </c>
      <c r="F19" s="52">
        <v>0</v>
      </c>
      <c r="G19" s="52">
        <v>0</v>
      </c>
      <c r="H19" s="52">
        <v>0</v>
      </c>
      <c r="I19" s="52">
        <v>1</v>
      </c>
      <c r="J19" s="52">
        <v>4</v>
      </c>
      <c r="K19" s="52">
        <v>0</v>
      </c>
      <c r="L19" s="52">
        <v>0</v>
      </c>
      <c r="M19" s="52">
        <v>0</v>
      </c>
      <c r="N19" s="52">
        <v>0</v>
      </c>
      <c r="O19" s="52">
        <v>0</v>
      </c>
      <c r="P19" s="52">
        <v>0</v>
      </c>
      <c r="Q19" s="52">
        <v>0</v>
      </c>
      <c r="R19" s="52">
        <v>0</v>
      </c>
      <c r="S19" s="52">
        <v>0</v>
      </c>
      <c r="T19" s="52">
        <v>0</v>
      </c>
      <c r="U19" s="52">
        <v>0</v>
      </c>
      <c r="V19" s="52">
        <v>0</v>
      </c>
    </row>
    <row r="20" spans="1:22" ht="25.5" x14ac:dyDescent="0.25">
      <c r="A20" s="154">
        <v>14</v>
      </c>
      <c r="B20" s="50" t="s">
        <v>148</v>
      </c>
      <c r="C20" s="52">
        <f>SUM(D20:V20)</f>
        <v>11</v>
      </c>
      <c r="D20" s="52">
        <v>7</v>
      </c>
      <c r="E20" s="52">
        <v>0</v>
      </c>
      <c r="F20" s="52">
        <v>0</v>
      </c>
      <c r="G20" s="52">
        <v>0</v>
      </c>
      <c r="H20" s="52">
        <v>2</v>
      </c>
      <c r="I20" s="52">
        <v>0</v>
      </c>
      <c r="J20" s="52">
        <v>2</v>
      </c>
      <c r="K20" s="52">
        <v>0</v>
      </c>
      <c r="L20" s="52">
        <v>0</v>
      </c>
      <c r="M20" s="51">
        <v>0</v>
      </c>
      <c r="N20" s="52">
        <v>0</v>
      </c>
      <c r="O20" s="52">
        <v>0</v>
      </c>
      <c r="P20" s="52">
        <v>0</v>
      </c>
      <c r="Q20" s="52">
        <v>0</v>
      </c>
      <c r="R20" s="52">
        <v>0</v>
      </c>
      <c r="S20" s="52">
        <v>0</v>
      </c>
      <c r="T20" s="52">
        <v>0</v>
      </c>
      <c r="U20" s="52">
        <v>0</v>
      </c>
      <c r="V20" s="52">
        <v>0</v>
      </c>
    </row>
    <row r="21" spans="1:22" s="74" customFormat="1" ht="15.75" x14ac:dyDescent="0.2">
      <c r="A21" s="154">
        <v>15</v>
      </c>
      <c r="B21" s="41" t="s">
        <v>345</v>
      </c>
      <c r="C21" s="168">
        <f>C22+C24+C26+C27+C28</f>
        <v>121</v>
      </c>
      <c r="D21" s="168">
        <f t="shared" ref="D21:V21" si="9">D22+D24+D26+D27+D28</f>
        <v>113</v>
      </c>
      <c r="E21" s="168">
        <f t="shared" si="9"/>
        <v>75</v>
      </c>
      <c r="F21" s="168">
        <f t="shared" si="9"/>
        <v>71</v>
      </c>
      <c r="G21" s="168">
        <f t="shared" si="9"/>
        <v>71</v>
      </c>
      <c r="H21" s="168">
        <f t="shared" si="9"/>
        <v>71</v>
      </c>
      <c r="I21" s="168">
        <f t="shared" si="9"/>
        <v>71</v>
      </c>
      <c r="J21" s="168">
        <f t="shared" si="9"/>
        <v>72</v>
      </c>
      <c r="K21" s="168">
        <f t="shared" si="9"/>
        <v>74</v>
      </c>
      <c r="L21" s="168">
        <f t="shared" si="9"/>
        <v>74</v>
      </c>
      <c r="M21" s="168">
        <f t="shared" si="9"/>
        <v>71</v>
      </c>
      <c r="N21" s="168">
        <f t="shared" si="9"/>
        <v>71</v>
      </c>
      <c r="O21" s="168">
        <f t="shared" si="9"/>
        <v>71</v>
      </c>
      <c r="P21" s="168">
        <f t="shared" si="9"/>
        <v>71</v>
      </c>
      <c r="Q21" s="168">
        <f t="shared" si="9"/>
        <v>70.2</v>
      </c>
      <c r="R21" s="168">
        <f t="shared" si="9"/>
        <v>71</v>
      </c>
      <c r="S21" s="168">
        <f t="shared" si="9"/>
        <v>74</v>
      </c>
      <c r="T21" s="168">
        <f t="shared" si="9"/>
        <v>71</v>
      </c>
      <c r="U21" s="168">
        <f t="shared" si="9"/>
        <v>71</v>
      </c>
      <c r="V21" s="168">
        <f t="shared" si="9"/>
        <v>70</v>
      </c>
    </row>
    <row r="22" spans="1:22" s="74" customFormat="1" ht="38.25" x14ac:dyDescent="0.2">
      <c r="A22" s="154">
        <v>16</v>
      </c>
      <c r="B22" s="75" t="s">
        <v>149</v>
      </c>
      <c r="C22" s="87">
        <v>35</v>
      </c>
      <c r="D22" s="87">
        <v>35</v>
      </c>
      <c r="E22" s="87">
        <v>30</v>
      </c>
      <c r="F22" s="87">
        <v>30</v>
      </c>
      <c r="G22" s="87">
        <v>30</v>
      </c>
      <c r="H22" s="87">
        <v>30</v>
      </c>
      <c r="I22" s="87">
        <v>30</v>
      </c>
      <c r="J22" s="87">
        <v>30</v>
      </c>
      <c r="K22" s="88">
        <v>30</v>
      </c>
      <c r="L22" s="87">
        <v>30</v>
      </c>
      <c r="M22" s="88">
        <v>30</v>
      </c>
      <c r="N22" s="87">
        <v>30</v>
      </c>
      <c r="O22" s="87">
        <v>30</v>
      </c>
      <c r="P22" s="87">
        <v>30</v>
      </c>
      <c r="Q22" s="87">
        <v>29</v>
      </c>
      <c r="R22" s="87">
        <v>30</v>
      </c>
      <c r="S22" s="87">
        <v>30</v>
      </c>
      <c r="T22" s="87">
        <v>30</v>
      </c>
      <c r="U22" s="87">
        <v>30</v>
      </c>
      <c r="V22" s="87">
        <v>29</v>
      </c>
    </row>
    <row r="23" spans="1:22" s="74" customFormat="1" ht="38.25" x14ac:dyDescent="0.2">
      <c r="A23" s="154">
        <v>17</v>
      </c>
      <c r="B23" s="115" t="s">
        <v>132</v>
      </c>
      <c r="C23" s="51">
        <v>23</v>
      </c>
      <c r="D23" s="51">
        <v>23</v>
      </c>
      <c r="E23" s="51">
        <v>23</v>
      </c>
      <c r="F23" s="51">
        <v>23</v>
      </c>
      <c r="G23" s="51">
        <v>23</v>
      </c>
      <c r="H23" s="51">
        <v>23</v>
      </c>
      <c r="I23" s="51">
        <v>23</v>
      </c>
      <c r="J23" s="51">
        <v>23</v>
      </c>
      <c r="K23" s="52">
        <v>23</v>
      </c>
      <c r="L23" s="51">
        <v>23</v>
      </c>
      <c r="M23" s="52">
        <v>23</v>
      </c>
      <c r="N23" s="51">
        <v>23</v>
      </c>
      <c r="O23" s="51">
        <v>23</v>
      </c>
      <c r="P23" s="51">
        <v>23</v>
      </c>
      <c r="Q23" s="51">
        <v>22</v>
      </c>
      <c r="R23" s="51">
        <v>23</v>
      </c>
      <c r="S23" s="51">
        <v>23</v>
      </c>
      <c r="T23" s="51">
        <v>23</v>
      </c>
      <c r="U23" s="51">
        <v>23</v>
      </c>
      <c r="V23" s="51">
        <v>22</v>
      </c>
    </row>
    <row r="24" spans="1:22" s="74" customFormat="1" ht="38.25" x14ac:dyDescent="0.2">
      <c r="A24" s="154">
        <v>18</v>
      </c>
      <c r="B24" s="75" t="s">
        <v>150</v>
      </c>
      <c r="C24" s="87">
        <v>16</v>
      </c>
      <c r="D24" s="87">
        <v>16</v>
      </c>
      <c r="E24" s="87">
        <v>12</v>
      </c>
      <c r="F24" s="87">
        <v>12</v>
      </c>
      <c r="G24" s="87">
        <v>12</v>
      </c>
      <c r="H24" s="87">
        <v>12</v>
      </c>
      <c r="I24" s="87">
        <v>12</v>
      </c>
      <c r="J24" s="87">
        <v>12</v>
      </c>
      <c r="K24" s="87">
        <v>12</v>
      </c>
      <c r="L24" s="87">
        <v>12</v>
      </c>
      <c r="M24" s="87">
        <v>12</v>
      </c>
      <c r="N24" s="87">
        <v>12</v>
      </c>
      <c r="O24" s="87">
        <v>12</v>
      </c>
      <c r="P24" s="87">
        <v>12</v>
      </c>
      <c r="Q24" s="87">
        <v>12</v>
      </c>
      <c r="R24" s="87">
        <v>12</v>
      </c>
      <c r="S24" s="87">
        <v>12</v>
      </c>
      <c r="T24" s="87">
        <v>12</v>
      </c>
      <c r="U24" s="87">
        <v>12</v>
      </c>
      <c r="V24" s="87">
        <v>12</v>
      </c>
    </row>
    <row r="25" spans="1:22" s="74" customFormat="1" ht="38.25" x14ac:dyDescent="0.2">
      <c r="A25" s="154">
        <v>19</v>
      </c>
      <c r="B25" s="115" t="s">
        <v>132</v>
      </c>
      <c r="C25" s="51">
        <v>10</v>
      </c>
      <c r="D25" s="51">
        <v>10</v>
      </c>
      <c r="E25" s="51">
        <v>10</v>
      </c>
      <c r="F25" s="51">
        <v>10</v>
      </c>
      <c r="G25" s="51">
        <v>10</v>
      </c>
      <c r="H25" s="51">
        <v>10</v>
      </c>
      <c r="I25" s="51">
        <v>10</v>
      </c>
      <c r="J25" s="51">
        <v>10</v>
      </c>
      <c r="K25" s="51">
        <v>10</v>
      </c>
      <c r="L25" s="51">
        <v>10</v>
      </c>
      <c r="M25" s="51">
        <v>10</v>
      </c>
      <c r="N25" s="51">
        <v>10</v>
      </c>
      <c r="O25" s="51">
        <v>10</v>
      </c>
      <c r="P25" s="51">
        <v>10</v>
      </c>
      <c r="Q25" s="51">
        <v>10</v>
      </c>
      <c r="R25" s="51">
        <v>10</v>
      </c>
      <c r="S25" s="51">
        <v>10</v>
      </c>
      <c r="T25" s="51">
        <v>10</v>
      </c>
      <c r="U25" s="51">
        <v>10</v>
      </c>
      <c r="V25" s="51">
        <v>10</v>
      </c>
    </row>
    <row r="26" spans="1:22" s="74" customFormat="1" ht="38.25" x14ac:dyDescent="0.2">
      <c r="A26" s="154">
        <v>20</v>
      </c>
      <c r="B26" s="75" t="s">
        <v>151</v>
      </c>
      <c r="C26" s="87">
        <v>40</v>
      </c>
      <c r="D26" s="87">
        <v>40</v>
      </c>
      <c r="E26" s="87">
        <v>24</v>
      </c>
      <c r="F26" s="87">
        <v>24</v>
      </c>
      <c r="G26" s="87">
        <v>24</v>
      </c>
      <c r="H26" s="87">
        <v>24</v>
      </c>
      <c r="I26" s="87">
        <v>24</v>
      </c>
      <c r="J26" s="87">
        <v>24</v>
      </c>
      <c r="K26" s="87">
        <v>24</v>
      </c>
      <c r="L26" s="87">
        <v>24</v>
      </c>
      <c r="M26" s="87">
        <v>24</v>
      </c>
      <c r="N26" s="87">
        <v>24</v>
      </c>
      <c r="O26" s="87">
        <v>24</v>
      </c>
      <c r="P26" s="87">
        <v>24</v>
      </c>
      <c r="Q26" s="87">
        <v>24</v>
      </c>
      <c r="R26" s="87">
        <v>24</v>
      </c>
      <c r="S26" s="87">
        <v>24</v>
      </c>
      <c r="T26" s="87">
        <v>24</v>
      </c>
      <c r="U26" s="87">
        <v>24</v>
      </c>
      <c r="V26" s="87">
        <v>24</v>
      </c>
    </row>
    <row r="27" spans="1:22" s="74" customFormat="1" ht="25.5" x14ac:dyDescent="0.2">
      <c r="A27" s="108">
        <v>21</v>
      </c>
      <c r="B27" s="75" t="s">
        <v>152</v>
      </c>
      <c r="C27" s="87">
        <v>25</v>
      </c>
      <c r="D27" s="87">
        <v>17</v>
      </c>
      <c r="E27" s="87">
        <v>4</v>
      </c>
      <c r="F27" s="87">
        <v>0</v>
      </c>
      <c r="G27" s="87">
        <v>0</v>
      </c>
      <c r="H27" s="87">
        <v>0</v>
      </c>
      <c r="I27" s="87">
        <v>0</v>
      </c>
      <c r="J27" s="87">
        <v>1</v>
      </c>
      <c r="K27" s="88">
        <v>3</v>
      </c>
      <c r="L27" s="87">
        <v>3</v>
      </c>
      <c r="M27" s="88">
        <v>0</v>
      </c>
      <c r="N27" s="87">
        <v>0</v>
      </c>
      <c r="O27" s="87">
        <v>0</v>
      </c>
      <c r="P27" s="87">
        <v>0</v>
      </c>
      <c r="Q27" s="88">
        <v>0.2</v>
      </c>
      <c r="R27" s="87">
        <v>0</v>
      </c>
      <c r="S27" s="87">
        <v>3</v>
      </c>
      <c r="T27" s="87">
        <v>0</v>
      </c>
      <c r="U27" s="87">
        <v>0</v>
      </c>
      <c r="V27" s="87">
        <v>0</v>
      </c>
    </row>
    <row r="28" spans="1:22" s="74" customFormat="1" ht="12.75" x14ac:dyDescent="0.2">
      <c r="A28" s="108">
        <v>22</v>
      </c>
      <c r="B28" s="75" t="s">
        <v>346</v>
      </c>
      <c r="C28" s="87">
        <v>5</v>
      </c>
      <c r="D28" s="87">
        <v>5</v>
      </c>
      <c r="E28" s="87">
        <v>5</v>
      </c>
      <c r="F28" s="87">
        <v>5</v>
      </c>
      <c r="G28" s="87">
        <v>5</v>
      </c>
      <c r="H28" s="87">
        <v>5</v>
      </c>
      <c r="I28" s="87">
        <v>5</v>
      </c>
      <c r="J28" s="87">
        <v>5</v>
      </c>
      <c r="K28" s="87">
        <v>5</v>
      </c>
      <c r="L28" s="87">
        <v>5</v>
      </c>
      <c r="M28" s="87">
        <v>5</v>
      </c>
      <c r="N28" s="87">
        <v>5</v>
      </c>
      <c r="O28" s="87">
        <v>5</v>
      </c>
      <c r="P28" s="87">
        <v>5</v>
      </c>
      <c r="Q28" s="87">
        <v>5</v>
      </c>
      <c r="R28" s="87">
        <v>5</v>
      </c>
      <c r="S28" s="87">
        <v>5</v>
      </c>
      <c r="T28" s="87">
        <v>5</v>
      </c>
      <c r="U28" s="87">
        <v>5</v>
      </c>
      <c r="V28" s="87">
        <v>5</v>
      </c>
    </row>
    <row r="29" spans="1:22" s="74" customFormat="1" ht="30.75" customHeight="1" x14ac:dyDescent="0.2">
      <c r="A29" s="125" t="s">
        <v>347</v>
      </c>
      <c r="B29" s="41" t="s">
        <v>360</v>
      </c>
      <c r="C29" s="168">
        <f>C30+C32+C34+C35+C36</f>
        <v>40</v>
      </c>
      <c r="D29" s="168">
        <f t="shared" ref="D29:V29" si="10">D30+D32+D34+D35+D36</f>
        <v>40</v>
      </c>
      <c r="E29" s="168">
        <f t="shared" si="10"/>
        <v>0</v>
      </c>
      <c r="F29" s="168">
        <f t="shared" si="10"/>
        <v>0</v>
      </c>
      <c r="G29" s="168">
        <f t="shared" si="10"/>
        <v>0</v>
      </c>
      <c r="H29" s="168">
        <f t="shared" si="10"/>
        <v>0</v>
      </c>
      <c r="I29" s="168">
        <f>I30+I32+I34+I35+I36</f>
        <v>40</v>
      </c>
      <c r="J29" s="168">
        <f t="shared" si="10"/>
        <v>40</v>
      </c>
      <c r="K29" s="168">
        <f t="shared" si="10"/>
        <v>0</v>
      </c>
      <c r="L29" s="168">
        <f t="shared" si="10"/>
        <v>0</v>
      </c>
      <c r="M29" s="168">
        <f t="shared" si="10"/>
        <v>0</v>
      </c>
      <c r="N29" s="168">
        <f t="shared" si="10"/>
        <v>0</v>
      </c>
      <c r="O29" s="168">
        <f t="shared" si="10"/>
        <v>0</v>
      </c>
      <c r="P29" s="168">
        <f t="shared" si="10"/>
        <v>0</v>
      </c>
      <c r="Q29" s="168">
        <f t="shared" si="10"/>
        <v>0</v>
      </c>
      <c r="R29" s="168">
        <f t="shared" si="10"/>
        <v>0</v>
      </c>
      <c r="S29" s="168">
        <f t="shared" si="10"/>
        <v>0</v>
      </c>
      <c r="T29" s="168">
        <f t="shared" si="10"/>
        <v>0</v>
      </c>
      <c r="U29" s="168">
        <f t="shared" si="10"/>
        <v>0</v>
      </c>
      <c r="V29" s="168">
        <f t="shared" si="10"/>
        <v>0</v>
      </c>
    </row>
    <row r="30" spans="1:22" s="74" customFormat="1" ht="38.25" x14ac:dyDescent="0.2">
      <c r="A30" s="125" t="s">
        <v>348</v>
      </c>
      <c r="B30" s="75" t="s">
        <v>149</v>
      </c>
      <c r="C30" s="87">
        <v>21</v>
      </c>
      <c r="D30" s="87">
        <v>21</v>
      </c>
      <c r="E30" s="87">
        <v>0</v>
      </c>
      <c r="F30" s="87">
        <v>0</v>
      </c>
      <c r="G30" s="87">
        <v>0</v>
      </c>
      <c r="H30" s="87">
        <v>0</v>
      </c>
      <c r="I30" s="87">
        <v>21</v>
      </c>
      <c r="J30" s="87">
        <v>21</v>
      </c>
      <c r="K30" s="87">
        <v>0</v>
      </c>
      <c r="L30" s="87">
        <v>0</v>
      </c>
      <c r="M30" s="87">
        <v>0</v>
      </c>
      <c r="N30" s="87">
        <v>0</v>
      </c>
      <c r="O30" s="87">
        <v>0</v>
      </c>
      <c r="P30" s="87">
        <v>0</v>
      </c>
      <c r="Q30" s="87">
        <v>0</v>
      </c>
      <c r="R30" s="87">
        <v>0</v>
      </c>
      <c r="S30" s="87">
        <v>0</v>
      </c>
      <c r="T30" s="87">
        <v>0</v>
      </c>
      <c r="U30" s="87">
        <v>0</v>
      </c>
      <c r="V30" s="87">
        <v>0</v>
      </c>
    </row>
    <row r="31" spans="1:22" s="74" customFormat="1" ht="38.25" x14ac:dyDescent="0.2">
      <c r="A31" s="125" t="s">
        <v>349</v>
      </c>
      <c r="B31" s="115" t="s">
        <v>132</v>
      </c>
      <c r="C31" s="51">
        <v>13</v>
      </c>
      <c r="D31" s="87">
        <v>13</v>
      </c>
      <c r="E31" s="87">
        <v>0</v>
      </c>
      <c r="F31" s="87">
        <v>0</v>
      </c>
      <c r="G31" s="87">
        <v>0</v>
      </c>
      <c r="H31" s="87">
        <v>0</v>
      </c>
      <c r="I31" s="87">
        <v>13</v>
      </c>
      <c r="J31" s="87">
        <v>13</v>
      </c>
      <c r="K31" s="87">
        <v>0</v>
      </c>
      <c r="L31" s="87">
        <v>0</v>
      </c>
      <c r="M31" s="87">
        <v>0</v>
      </c>
      <c r="N31" s="87">
        <v>0</v>
      </c>
      <c r="O31" s="87">
        <v>0</v>
      </c>
      <c r="P31" s="87">
        <v>0</v>
      </c>
      <c r="Q31" s="87">
        <v>0</v>
      </c>
      <c r="R31" s="87">
        <v>0</v>
      </c>
      <c r="S31" s="87">
        <v>0</v>
      </c>
      <c r="T31" s="87">
        <v>0</v>
      </c>
      <c r="U31" s="87">
        <v>0</v>
      </c>
      <c r="V31" s="87">
        <v>0</v>
      </c>
    </row>
    <row r="32" spans="1:22" s="74" customFormat="1" ht="38.25" x14ac:dyDescent="0.2">
      <c r="A32" s="125" t="s">
        <v>350</v>
      </c>
      <c r="B32" s="75" t="s">
        <v>150</v>
      </c>
      <c r="C32" s="87">
        <v>3</v>
      </c>
      <c r="D32" s="87">
        <v>3</v>
      </c>
      <c r="E32" s="87">
        <v>0</v>
      </c>
      <c r="F32" s="87">
        <v>0</v>
      </c>
      <c r="G32" s="87">
        <v>0</v>
      </c>
      <c r="H32" s="87">
        <v>0</v>
      </c>
      <c r="I32" s="87">
        <v>3</v>
      </c>
      <c r="J32" s="87">
        <v>3</v>
      </c>
      <c r="K32" s="87">
        <v>0</v>
      </c>
      <c r="L32" s="87">
        <v>0</v>
      </c>
      <c r="M32" s="87">
        <v>0</v>
      </c>
      <c r="N32" s="87">
        <v>0</v>
      </c>
      <c r="O32" s="87">
        <v>0</v>
      </c>
      <c r="P32" s="87">
        <v>0</v>
      </c>
      <c r="Q32" s="87">
        <v>0</v>
      </c>
      <c r="R32" s="87">
        <v>0</v>
      </c>
      <c r="S32" s="87">
        <v>0</v>
      </c>
      <c r="T32" s="87">
        <v>0</v>
      </c>
      <c r="U32" s="87">
        <v>0</v>
      </c>
      <c r="V32" s="87">
        <v>0</v>
      </c>
    </row>
    <row r="33" spans="1:22" s="74" customFormat="1" ht="38.25" x14ac:dyDescent="0.2">
      <c r="A33" s="125" t="s">
        <v>351</v>
      </c>
      <c r="B33" s="115" t="s">
        <v>132</v>
      </c>
      <c r="C33" s="51">
        <v>0</v>
      </c>
      <c r="D33" s="87">
        <v>0</v>
      </c>
      <c r="E33" s="87">
        <v>0</v>
      </c>
      <c r="F33" s="87">
        <v>0</v>
      </c>
      <c r="G33" s="87">
        <v>0</v>
      </c>
      <c r="H33" s="87">
        <v>0</v>
      </c>
      <c r="I33" s="87">
        <v>0</v>
      </c>
      <c r="J33" s="87">
        <v>0</v>
      </c>
      <c r="K33" s="87">
        <v>0</v>
      </c>
      <c r="L33" s="87">
        <v>0</v>
      </c>
      <c r="M33" s="87">
        <v>0</v>
      </c>
      <c r="N33" s="87">
        <v>0</v>
      </c>
      <c r="O33" s="87">
        <v>0</v>
      </c>
      <c r="P33" s="87">
        <v>0</v>
      </c>
      <c r="Q33" s="87">
        <v>0</v>
      </c>
      <c r="R33" s="87">
        <v>0</v>
      </c>
      <c r="S33" s="87">
        <v>0</v>
      </c>
      <c r="T33" s="87">
        <v>0</v>
      </c>
      <c r="U33" s="87">
        <v>0</v>
      </c>
      <c r="V33" s="87">
        <v>0</v>
      </c>
    </row>
    <row r="34" spans="1:22" s="74" customFormat="1" ht="38.25" x14ac:dyDescent="0.2">
      <c r="A34" s="125" t="s">
        <v>352</v>
      </c>
      <c r="B34" s="75" t="s">
        <v>151</v>
      </c>
      <c r="C34" s="87">
        <v>4</v>
      </c>
      <c r="D34" s="87">
        <v>4</v>
      </c>
      <c r="E34" s="87">
        <v>0</v>
      </c>
      <c r="F34" s="87">
        <v>0</v>
      </c>
      <c r="G34" s="87">
        <v>0</v>
      </c>
      <c r="H34" s="87">
        <v>0</v>
      </c>
      <c r="I34" s="87">
        <v>4</v>
      </c>
      <c r="J34" s="87">
        <v>4</v>
      </c>
      <c r="K34" s="87">
        <v>0</v>
      </c>
      <c r="L34" s="87">
        <v>0</v>
      </c>
      <c r="M34" s="87">
        <v>0</v>
      </c>
      <c r="N34" s="87">
        <v>0</v>
      </c>
      <c r="O34" s="87">
        <v>0</v>
      </c>
      <c r="P34" s="87">
        <v>0</v>
      </c>
      <c r="Q34" s="87">
        <v>0</v>
      </c>
      <c r="R34" s="87">
        <v>0</v>
      </c>
      <c r="S34" s="87">
        <v>0</v>
      </c>
      <c r="T34" s="87">
        <v>0</v>
      </c>
      <c r="U34" s="87">
        <v>0</v>
      </c>
      <c r="V34" s="87">
        <v>0</v>
      </c>
    </row>
    <row r="35" spans="1:22" s="74" customFormat="1" ht="32.25" customHeight="1" x14ac:dyDescent="0.2">
      <c r="A35" s="125" t="s">
        <v>355</v>
      </c>
      <c r="B35" s="75" t="s">
        <v>152</v>
      </c>
      <c r="C35" s="87">
        <v>0</v>
      </c>
      <c r="D35" s="87">
        <v>0</v>
      </c>
      <c r="E35" s="87">
        <v>0</v>
      </c>
      <c r="F35" s="87">
        <v>0</v>
      </c>
      <c r="G35" s="87">
        <v>0</v>
      </c>
      <c r="H35" s="87">
        <v>0</v>
      </c>
      <c r="I35" s="87">
        <v>0</v>
      </c>
      <c r="J35" s="87">
        <v>0</v>
      </c>
      <c r="K35" s="87">
        <v>0</v>
      </c>
      <c r="L35" s="87">
        <v>0</v>
      </c>
      <c r="M35" s="87">
        <v>0</v>
      </c>
      <c r="N35" s="87">
        <v>0</v>
      </c>
      <c r="O35" s="87">
        <v>0</v>
      </c>
      <c r="P35" s="87">
        <v>0</v>
      </c>
      <c r="Q35" s="87">
        <v>0</v>
      </c>
      <c r="R35" s="87">
        <v>0</v>
      </c>
      <c r="S35" s="87">
        <v>0</v>
      </c>
      <c r="T35" s="87">
        <v>0</v>
      </c>
      <c r="U35" s="87">
        <v>0</v>
      </c>
      <c r="V35" s="87">
        <v>0</v>
      </c>
    </row>
    <row r="36" spans="1:22" s="18" customFormat="1" ht="24.75" customHeight="1" x14ac:dyDescent="0.2">
      <c r="A36" s="125" t="s">
        <v>353</v>
      </c>
      <c r="B36" s="120" t="s">
        <v>319</v>
      </c>
      <c r="C36" s="51">
        <v>12</v>
      </c>
      <c r="D36" s="51">
        <v>12</v>
      </c>
      <c r="E36" s="87">
        <v>0</v>
      </c>
      <c r="F36" s="87">
        <v>0</v>
      </c>
      <c r="G36" s="87">
        <v>0</v>
      </c>
      <c r="H36" s="87">
        <v>0</v>
      </c>
      <c r="I36" s="51">
        <v>12</v>
      </c>
      <c r="J36" s="51">
        <v>12</v>
      </c>
      <c r="K36" s="87">
        <v>0</v>
      </c>
      <c r="L36" s="87">
        <v>0</v>
      </c>
      <c r="M36" s="87">
        <v>0</v>
      </c>
      <c r="N36" s="87">
        <v>0</v>
      </c>
      <c r="O36" s="87">
        <v>0</v>
      </c>
      <c r="P36" s="87">
        <v>0</v>
      </c>
      <c r="Q36" s="87">
        <v>0</v>
      </c>
      <c r="R36" s="87">
        <v>0</v>
      </c>
      <c r="S36" s="87">
        <v>0</v>
      </c>
      <c r="T36" s="87">
        <v>0</v>
      </c>
      <c r="U36" s="87">
        <v>0</v>
      </c>
      <c r="V36" s="87">
        <v>0</v>
      </c>
    </row>
    <row r="37" spans="1:22" s="74" customFormat="1" ht="31.5" customHeight="1" x14ac:dyDescent="0.2">
      <c r="A37" s="108">
        <v>23</v>
      </c>
      <c r="B37" s="41" t="s">
        <v>376</v>
      </c>
      <c r="C37" s="114">
        <f>C38+C39+C40+C41+C42</f>
        <v>280447</v>
      </c>
      <c r="D37" s="119">
        <f t="shared" ref="D37:V37" si="11">D38+D39+D40+D41+D42</f>
        <v>45567</v>
      </c>
      <c r="E37" s="119">
        <f t="shared" si="11"/>
        <v>11615</v>
      </c>
      <c r="F37" s="119">
        <f t="shared" si="11"/>
        <v>5103</v>
      </c>
      <c r="G37" s="119">
        <f t="shared" si="11"/>
        <v>4066</v>
      </c>
      <c r="H37" s="119">
        <f t="shared" si="11"/>
        <v>7362</v>
      </c>
      <c r="I37" s="119">
        <f t="shared" si="11"/>
        <v>3151</v>
      </c>
      <c r="J37" s="119">
        <f t="shared" si="11"/>
        <v>39185</v>
      </c>
      <c r="K37" s="119">
        <f t="shared" si="11"/>
        <v>12411</v>
      </c>
      <c r="L37" s="119">
        <f t="shared" si="11"/>
        <v>14835</v>
      </c>
      <c r="M37" s="119">
        <f t="shared" si="11"/>
        <v>16028</v>
      </c>
      <c r="N37" s="119">
        <f t="shared" si="11"/>
        <v>2165</v>
      </c>
      <c r="O37" s="119">
        <f t="shared" si="11"/>
        <v>5148</v>
      </c>
      <c r="P37" s="119">
        <f t="shared" si="11"/>
        <v>4497</v>
      </c>
      <c r="Q37" s="119">
        <f t="shared" si="11"/>
        <v>17898</v>
      </c>
      <c r="R37" s="119">
        <f t="shared" si="11"/>
        <v>49479</v>
      </c>
      <c r="S37" s="119">
        <f t="shared" si="11"/>
        <v>25569</v>
      </c>
      <c r="T37" s="119">
        <f t="shared" si="11"/>
        <v>7544</v>
      </c>
      <c r="U37" s="119">
        <f t="shared" si="11"/>
        <v>1803</v>
      </c>
      <c r="V37" s="119">
        <f t="shared" si="11"/>
        <v>7021</v>
      </c>
    </row>
    <row r="38" spans="1:22" s="74" customFormat="1" ht="43.5" customHeight="1" x14ac:dyDescent="0.2">
      <c r="A38" s="108">
        <v>24</v>
      </c>
      <c r="B38" s="50" t="s">
        <v>153</v>
      </c>
      <c r="C38" s="80">
        <f>SUM(D38:V38)</f>
        <v>251140</v>
      </c>
      <c r="D38" s="80">
        <f>'Приложение 2'!G66</f>
        <v>35415</v>
      </c>
      <c r="E38" s="80">
        <f>'Приложение 2'!H66</f>
        <v>11307</v>
      </c>
      <c r="F38" s="80">
        <f>'Приложение 2'!I66</f>
        <v>5031</v>
      </c>
      <c r="G38" s="80">
        <f>'Приложение 2'!J66</f>
        <v>3992</v>
      </c>
      <c r="H38" s="80">
        <f>'Приложение 2'!K66</f>
        <v>6850</v>
      </c>
      <c r="I38" s="80">
        <f>'Приложение 2'!L66</f>
        <v>3021</v>
      </c>
      <c r="J38" s="80">
        <f>'Приложение 2'!M66</f>
        <v>34982</v>
      </c>
      <c r="K38" s="80">
        <f>'Приложение 2'!N66</f>
        <v>10588</v>
      </c>
      <c r="L38" s="80">
        <f>'Приложение 2'!O66</f>
        <v>13762</v>
      </c>
      <c r="M38" s="80">
        <f>'Приложение 2'!P66</f>
        <v>15331</v>
      </c>
      <c r="N38" s="80">
        <f>'Приложение 2'!Q66</f>
        <v>1778</v>
      </c>
      <c r="O38" s="80">
        <f>'Приложение 2'!R66</f>
        <v>3957</v>
      </c>
      <c r="P38" s="80">
        <f>'Приложение 2'!S66</f>
        <v>3576</v>
      </c>
      <c r="Q38" s="80">
        <f>'Приложение 2'!T66</f>
        <v>16605</v>
      </c>
      <c r="R38" s="80">
        <f>'Приложение 2'!U66</f>
        <v>45259</v>
      </c>
      <c r="S38" s="80">
        <f>'Приложение 2'!V66</f>
        <v>24333</v>
      </c>
      <c r="T38" s="80">
        <f>'Приложение 2'!W66</f>
        <v>6725</v>
      </c>
      <c r="U38" s="80">
        <f>'Приложение 2'!X66</f>
        <v>1704</v>
      </c>
      <c r="V38" s="80">
        <f>'Приложение 2'!Y66</f>
        <v>6924</v>
      </c>
    </row>
    <row r="39" spans="1:22" s="74" customFormat="1" ht="51.75" customHeight="1" x14ac:dyDescent="0.2">
      <c r="A39" s="108">
        <v>25</v>
      </c>
      <c r="B39" s="50" t="s">
        <v>154</v>
      </c>
      <c r="C39" s="80">
        <f>SUM(D39:V39)</f>
        <v>16960</v>
      </c>
      <c r="D39" s="81">
        <f>'Приложение 2'!G153</f>
        <v>1111</v>
      </c>
      <c r="E39" s="81">
        <f>'Приложение 2'!H153</f>
        <v>201</v>
      </c>
      <c r="F39" s="81">
        <f>'Приложение 2'!I153</f>
        <v>54</v>
      </c>
      <c r="G39" s="81">
        <f>'Приложение 2'!J153</f>
        <v>43</v>
      </c>
      <c r="H39" s="81">
        <f>'Приложение 2'!K153</f>
        <v>505</v>
      </c>
      <c r="I39" s="81">
        <f>'Приложение 2'!L153</f>
        <v>128</v>
      </c>
      <c r="J39" s="81">
        <f>'Приложение 2'!M153</f>
        <v>3689</v>
      </c>
      <c r="K39" s="81">
        <f>'Приложение 2'!N153</f>
        <v>948</v>
      </c>
      <c r="L39" s="81">
        <f>'Приложение 2'!O153</f>
        <v>947</v>
      </c>
      <c r="M39" s="81">
        <f>'Приложение 2'!P153</f>
        <v>665</v>
      </c>
      <c r="N39" s="81">
        <f>'Приложение 2'!Q153</f>
        <v>351</v>
      </c>
      <c r="O39" s="81">
        <f>'Приложение 2'!R153</f>
        <v>1150</v>
      </c>
      <c r="P39" s="81">
        <f>'Приложение 2'!S153</f>
        <v>847</v>
      </c>
      <c r="Q39" s="81">
        <f>'Приложение 2'!T153</f>
        <v>1061</v>
      </c>
      <c r="R39" s="81">
        <f>'Приложение 2'!U153</f>
        <v>3448</v>
      </c>
      <c r="S39" s="81">
        <f>'Приложение 2'!V153</f>
        <v>952</v>
      </c>
      <c r="T39" s="81">
        <f>'Приложение 2'!W153</f>
        <v>771</v>
      </c>
      <c r="U39" s="81">
        <f>'Приложение 2'!X153</f>
        <v>38</v>
      </c>
      <c r="V39" s="81">
        <f>'Приложение 2'!Y153</f>
        <v>51</v>
      </c>
    </row>
    <row r="40" spans="1:22" s="74" customFormat="1" ht="37.5" customHeight="1" x14ac:dyDescent="0.2">
      <c r="A40" s="108">
        <v>26</v>
      </c>
      <c r="B40" s="50" t="s">
        <v>155</v>
      </c>
      <c r="C40" s="80">
        <f>SUM(D40:V40)</f>
        <v>7845</v>
      </c>
      <c r="D40" s="80">
        <f>'Приложение 2'!G131</f>
        <v>4750</v>
      </c>
      <c r="E40" s="80">
        <f>'Приложение 2'!H131</f>
        <v>68</v>
      </c>
      <c r="F40" s="80">
        <f>'Приложение 2'!I131</f>
        <v>16</v>
      </c>
      <c r="G40" s="80">
        <f>'Приложение 2'!J131</f>
        <v>10</v>
      </c>
      <c r="H40" s="80">
        <f>'Приложение 2'!K131</f>
        <v>7</v>
      </c>
      <c r="I40" s="80">
        <f>'Приложение 2'!L131</f>
        <v>2</v>
      </c>
      <c r="J40" s="80">
        <f>'Приложение 2'!M131</f>
        <v>513</v>
      </c>
      <c r="K40" s="80">
        <f>'Приложение 2'!N131</f>
        <v>855</v>
      </c>
      <c r="L40" s="80">
        <f>'Приложение 2'!O131</f>
        <v>99</v>
      </c>
      <c r="M40" s="80">
        <f>'Приложение 2'!P131</f>
        <v>10</v>
      </c>
      <c r="N40" s="80">
        <f>'Приложение 2'!Q131</f>
        <v>15</v>
      </c>
      <c r="O40" s="80">
        <f>'Приложение 2'!R131</f>
        <v>37</v>
      </c>
      <c r="P40" s="80">
        <f>'Приложение 2'!S131</f>
        <v>69</v>
      </c>
      <c r="Q40" s="80">
        <f>'Приложение 2'!T131</f>
        <v>232</v>
      </c>
      <c r="R40" s="80">
        <f>'Приложение 2'!U131</f>
        <v>767</v>
      </c>
      <c r="S40" s="80">
        <f>'Приложение 2'!V131</f>
        <v>257</v>
      </c>
      <c r="T40" s="80">
        <f>'Приложение 2'!W131</f>
        <v>41</v>
      </c>
      <c r="U40" s="80">
        <f>'Приложение 2'!X131</f>
        <v>60</v>
      </c>
      <c r="V40" s="80">
        <f>'Приложение 2'!Y131</f>
        <v>37</v>
      </c>
    </row>
    <row r="41" spans="1:22" s="74" customFormat="1" ht="19.5" customHeight="1" x14ac:dyDescent="0.2">
      <c r="A41" s="108">
        <v>27</v>
      </c>
      <c r="B41" s="50" t="s">
        <v>156</v>
      </c>
      <c r="C41" s="80">
        <f>SUM(D41:V41)</f>
        <v>4294</v>
      </c>
      <c r="D41" s="80">
        <f>'Приложение 2'!G194</f>
        <v>4291</v>
      </c>
      <c r="E41" s="80">
        <f>'Приложение 2'!H194</f>
        <v>0</v>
      </c>
      <c r="F41" s="80">
        <f>'Приложение 2'!I194</f>
        <v>0</v>
      </c>
      <c r="G41" s="80">
        <f>'Приложение 2'!J194</f>
        <v>0</v>
      </c>
      <c r="H41" s="80">
        <f>'Приложение 2'!K194</f>
        <v>0</v>
      </c>
      <c r="I41" s="80">
        <f>'Приложение 2'!L194</f>
        <v>0</v>
      </c>
      <c r="J41" s="80">
        <f>'Приложение 2'!M194</f>
        <v>1</v>
      </c>
      <c r="K41" s="80">
        <f>'Приложение 2'!N194</f>
        <v>0</v>
      </c>
      <c r="L41" s="80">
        <f>'Приложение 2'!O194</f>
        <v>0</v>
      </c>
      <c r="M41" s="80">
        <f>'Приложение 2'!P194</f>
        <v>0</v>
      </c>
      <c r="N41" s="80">
        <f>'Приложение 2'!Q194</f>
        <v>0</v>
      </c>
      <c r="O41" s="80">
        <f>'Приложение 2'!R194</f>
        <v>0</v>
      </c>
      <c r="P41" s="80">
        <f>'Приложение 2'!S194</f>
        <v>0</v>
      </c>
      <c r="Q41" s="80">
        <f>'Приложение 2'!T194</f>
        <v>0</v>
      </c>
      <c r="R41" s="80">
        <f>'Приложение 2'!U194</f>
        <v>0</v>
      </c>
      <c r="S41" s="80">
        <f>'Приложение 2'!V194</f>
        <v>2</v>
      </c>
      <c r="T41" s="80">
        <f>'Приложение 2'!W194</f>
        <v>0</v>
      </c>
      <c r="U41" s="80">
        <f>'Приложение 2'!X194</f>
        <v>0</v>
      </c>
      <c r="V41" s="80">
        <f>'Приложение 2'!Y194</f>
        <v>0</v>
      </c>
    </row>
    <row r="42" spans="1:22" s="74" customFormat="1" ht="13.5" x14ac:dyDescent="0.2">
      <c r="A42" s="108">
        <v>28</v>
      </c>
      <c r="B42" s="121" t="s">
        <v>369</v>
      </c>
      <c r="C42" s="80">
        <f t="shared" ref="C42:C43" si="12">SUM(D42:V42)</f>
        <v>208</v>
      </c>
      <c r="D42" s="80">
        <f>'Приложение 2'!G207</f>
        <v>0</v>
      </c>
      <c r="E42" s="80">
        <f>'Приложение 2'!H207</f>
        <v>39</v>
      </c>
      <c r="F42" s="80">
        <f>'Приложение 2'!I207</f>
        <v>2</v>
      </c>
      <c r="G42" s="80">
        <f>'Приложение 2'!J207</f>
        <v>21</v>
      </c>
      <c r="H42" s="80">
        <f>'Приложение 2'!K207</f>
        <v>0</v>
      </c>
      <c r="I42" s="80">
        <f>'Приложение 2'!L207</f>
        <v>0</v>
      </c>
      <c r="J42" s="80">
        <f>'Приложение 2'!M207</f>
        <v>0</v>
      </c>
      <c r="K42" s="80">
        <f>'Приложение 2'!N207</f>
        <v>20</v>
      </c>
      <c r="L42" s="80">
        <f>'Приложение 2'!O207</f>
        <v>27</v>
      </c>
      <c r="M42" s="80">
        <f>'Приложение 2'!P207</f>
        <v>22</v>
      </c>
      <c r="N42" s="80">
        <f>'Приложение 2'!Q207</f>
        <v>21</v>
      </c>
      <c r="O42" s="80">
        <f>'Приложение 2'!R207</f>
        <v>4</v>
      </c>
      <c r="P42" s="80">
        <f>'Приложение 2'!S207</f>
        <v>5</v>
      </c>
      <c r="Q42" s="80">
        <f>'Приложение 2'!T207</f>
        <v>0</v>
      </c>
      <c r="R42" s="80">
        <f>'Приложение 2'!U207</f>
        <v>5</v>
      </c>
      <c r="S42" s="80">
        <f>'Приложение 2'!V207</f>
        <v>25</v>
      </c>
      <c r="T42" s="80">
        <f>'Приложение 2'!W207</f>
        <v>7</v>
      </c>
      <c r="U42" s="80">
        <f>'Приложение 2'!X207</f>
        <v>1</v>
      </c>
      <c r="V42" s="80">
        <f>'Приложение 2'!Y207</f>
        <v>9</v>
      </c>
    </row>
    <row r="43" spans="1:22" s="124" customFormat="1" x14ac:dyDescent="0.25">
      <c r="A43" s="108">
        <v>29</v>
      </c>
      <c r="B43" s="122" t="s">
        <v>229</v>
      </c>
      <c r="C43" s="130">
        <f t="shared" si="12"/>
        <v>197</v>
      </c>
      <c r="D43" s="123">
        <f>'Приложение 2'!G200</f>
        <v>0</v>
      </c>
      <c r="E43" s="123">
        <f>'Приложение 2'!H200</f>
        <v>38</v>
      </c>
      <c r="F43" s="123">
        <f>'Приложение 2'!I200</f>
        <v>0</v>
      </c>
      <c r="G43" s="123">
        <f>'Приложение 2'!J200</f>
        <v>21</v>
      </c>
      <c r="H43" s="123">
        <f>'Приложение 2'!K200</f>
        <v>0</v>
      </c>
      <c r="I43" s="123">
        <f>'Приложение 2'!L200</f>
        <v>0</v>
      </c>
      <c r="J43" s="123">
        <f>'Приложение 2'!M200</f>
        <v>0</v>
      </c>
      <c r="K43" s="123">
        <f>'Приложение 2'!N200</f>
        <v>19</v>
      </c>
      <c r="L43" s="123">
        <f>'Приложение 2'!O200</f>
        <v>26</v>
      </c>
      <c r="M43" s="123">
        <f>'Приложение 2'!P200</f>
        <v>20</v>
      </c>
      <c r="N43" s="123">
        <f>'Приложение 2'!Q200</f>
        <v>20</v>
      </c>
      <c r="O43" s="123">
        <f>'Приложение 2'!R200</f>
        <v>3</v>
      </c>
      <c r="P43" s="123">
        <f>'Приложение 2'!S200</f>
        <v>5</v>
      </c>
      <c r="Q43" s="123">
        <f>'Приложение 2'!T200</f>
        <v>0</v>
      </c>
      <c r="R43" s="123">
        <f>'Приложение 2'!U200</f>
        <v>5</v>
      </c>
      <c r="S43" s="123">
        <f>'Приложение 2'!V200</f>
        <v>23</v>
      </c>
      <c r="T43" s="123">
        <f>'Приложение 2'!W200</f>
        <v>7</v>
      </c>
      <c r="U43" s="123">
        <f>'Приложение 2'!X200</f>
        <v>1</v>
      </c>
      <c r="V43" s="123">
        <f>'Приложение 2'!Y200</f>
        <v>9</v>
      </c>
    </row>
    <row r="44" spans="1:22" s="124" customFormat="1" x14ac:dyDescent="0.25">
      <c r="A44" s="108">
        <v>30</v>
      </c>
      <c r="B44" s="122" t="s">
        <v>370</v>
      </c>
      <c r="C44" s="80">
        <f t="shared" ref="C44" si="13">SUM(D44:V44)</f>
        <v>21</v>
      </c>
      <c r="D44" s="123">
        <f>'Приложение 2'!G203+'Приложение 2'!F206</f>
        <v>10</v>
      </c>
      <c r="E44" s="123">
        <f>'Приложение 2'!H203+'Приложение 2'!G206</f>
        <v>0</v>
      </c>
      <c r="F44" s="123">
        <f>'Приложение 2'!I203+'Приложение 2'!H206</f>
        <v>1</v>
      </c>
      <c r="G44" s="123">
        <f>'Приложение 2'!J203+'Приложение 2'!I206</f>
        <v>2</v>
      </c>
      <c r="H44" s="123">
        <f>'Приложение 2'!K203+'Приложение 2'!J206</f>
        <v>0</v>
      </c>
      <c r="I44" s="123">
        <f>'Приложение 2'!L203+'Приложение 2'!K206</f>
        <v>0</v>
      </c>
      <c r="J44" s="123">
        <f>'Приложение 2'!M203+'Приложение 2'!L206</f>
        <v>0</v>
      </c>
      <c r="K44" s="123">
        <f>'Приложение 2'!N203+'Приложение 2'!M206</f>
        <v>0</v>
      </c>
      <c r="L44" s="123">
        <f>'Приложение 2'!O203+'Приложение 2'!N206</f>
        <v>1</v>
      </c>
      <c r="M44" s="123">
        <f>'Приложение 2'!P203+'Приложение 2'!O206</f>
        <v>1</v>
      </c>
      <c r="N44" s="123">
        <f>'Приложение 2'!Q203+'Приложение 2'!P206</f>
        <v>2</v>
      </c>
      <c r="O44" s="123">
        <f>'Приложение 2'!R203+'Приложение 2'!Q206</f>
        <v>2</v>
      </c>
      <c r="P44" s="123">
        <f>'Приложение 2'!S203+'Приложение 2'!R206</f>
        <v>0</v>
      </c>
      <c r="Q44" s="123">
        <f>'Приложение 2'!T203+'Приложение 2'!S206</f>
        <v>0</v>
      </c>
      <c r="R44" s="123">
        <f>'Приложение 2'!U203+'Приложение 2'!T206</f>
        <v>0</v>
      </c>
      <c r="S44" s="123">
        <f>'Приложение 2'!V203+'Приложение 2'!U206</f>
        <v>0</v>
      </c>
      <c r="T44" s="123">
        <f>'Приложение 2'!W203+'Приложение 2'!V206</f>
        <v>2</v>
      </c>
      <c r="U44" s="123">
        <f>'Приложение 2'!X203+'Приложение 2'!W206</f>
        <v>0</v>
      </c>
      <c r="V44" s="123">
        <f>'Приложение 2'!Y203+'Приложение 2'!X206</f>
        <v>0</v>
      </c>
    </row>
    <row r="45" spans="1:22" s="74" customFormat="1" ht="36" customHeight="1" x14ac:dyDescent="0.2">
      <c r="A45" s="125" t="s">
        <v>354</v>
      </c>
      <c r="B45" s="41" t="s">
        <v>375</v>
      </c>
      <c r="C45" s="114">
        <f>C46+C48+C50</f>
        <v>8532</v>
      </c>
      <c r="D45" s="119">
        <f>D46+D48+D50</f>
        <v>4329</v>
      </c>
      <c r="E45" s="80" t="str">
        <f>'Приложение 2'!H74</f>
        <v>----</v>
      </c>
      <c r="F45" s="80" t="str">
        <f>'Приложение 2'!I74</f>
        <v>----</v>
      </c>
      <c r="G45" s="80" t="str">
        <f>'Приложение 2'!J74</f>
        <v>----</v>
      </c>
      <c r="H45" s="80" t="str">
        <f>'Приложение 2'!K74</f>
        <v>----</v>
      </c>
      <c r="I45" s="119">
        <f t="shared" ref="I45:J45" si="14">I46+I48+I50</f>
        <v>276</v>
      </c>
      <c r="J45" s="119">
        <f t="shared" si="14"/>
        <v>3927</v>
      </c>
      <c r="K45" s="80" t="str">
        <f>'Приложение 2'!N74</f>
        <v>----</v>
      </c>
      <c r="L45" s="80" t="str">
        <f>'Приложение 2'!O74</f>
        <v>----</v>
      </c>
      <c r="M45" s="80" t="str">
        <f>'Приложение 2'!P74</f>
        <v>----</v>
      </c>
      <c r="N45" s="80" t="str">
        <f>'Приложение 2'!Q74</f>
        <v>----</v>
      </c>
      <c r="O45" s="80" t="str">
        <f>'Приложение 2'!R74</f>
        <v>----</v>
      </c>
      <c r="P45" s="80" t="str">
        <f>'Приложение 2'!S74</f>
        <v>----</v>
      </c>
      <c r="Q45" s="80" t="str">
        <f>'Приложение 2'!T74</f>
        <v>----</v>
      </c>
      <c r="R45" s="80" t="str">
        <f>'Приложение 2'!U74</f>
        <v>----</v>
      </c>
      <c r="S45" s="80" t="str">
        <f>'Приложение 2'!V74</f>
        <v>----</v>
      </c>
      <c r="T45" s="80" t="str">
        <f>'Приложение 2'!W74</f>
        <v>----</v>
      </c>
      <c r="U45" s="80" t="str">
        <f>'Приложение 2'!X74</f>
        <v>----</v>
      </c>
      <c r="V45" s="80" t="str">
        <f>'Приложение 2'!Y74</f>
        <v>----</v>
      </c>
    </row>
    <row r="46" spans="1:22" s="74" customFormat="1" ht="39.75" customHeight="1" x14ac:dyDescent="0.2">
      <c r="A46" s="125" t="s">
        <v>356</v>
      </c>
      <c r="B46" s="50" t="s">
        <v>153</v>
      </c>
      <c r="C46" s="80">
        <f>SUM(D46:V46)</f>
        <v>8285</v>
      </c>
      <c r="D46" s="80">
        <f>'Приложение 2а'!G45</f>
        <v>4205</v>
      </c>
      <c r="E46" s="80" t="str">
        <f>'Приложение 2'!H75</f>
        <v>----</v>
      </c>
      <c r="F46" s="80" t="str">
        <f>'Приложение 2'!I75</f>
        <v>----</v>
      </c>
      <c r="G46" s="80" t="str">
        <f>'Приложение 2'!J75</f>
        <v>----</v>
      </c>
      <c r="H46" s="80" t="str">
        <f>'Приложение 2'!K75</f>
        <v>----</v>
      </c>
      <c r="I46" s="80">
        <f>'Приложение 2а'!H45</f>
        <v>253</v>
      </c>
      <c r="J46" s="80">
        <f>'Приложение 2а'!I45</f>
        <v>3827</v>
      </c>
      <c r="K46" s="80" t="str">
        <f>'Приложение 2'!N75</f>
        <v>----</v>
      </c>
      <c r="L46" s="80" t="str">
        <f>'Приложение 2'!O75</f>
        <v>----</v>
      </c>
      <c r="M46" s="80" t="str">
        <f>'Приложение 2'!P75</f>
        <v>----</v>
      </c>
      <c r="N46" s="80" t="str">
        <f>'Приложение 2'!Q75</f>
        <v>----</v>
      </c>
      <c r="O46" s="80" t="str">
        <f>'Приложение 2'!R75</f>
        <v>----</v>
      </c>
      <c r="P46" s="80" t="str">
        <f>'Приложение 2'!S75</f>
        <v>----</v>
      </c>
      <c r="Q46" s="80" t="str">
        <f>'Приложение 2'!T75</f>
        <v>----</v>
      </c>
      <c r="R46" s="80" t="str">
        <f>'Приложение 2'!U75</f>
        <v>----</v>
      </c>
      <c r="S46" s="80" t="str">
        <f>'Приложение 2'!V75</f>
        <v>----</v>
      </c>
      <c r="T46" s="80" t="str">
        <f>'Приложение 2'!W75</f>
        <v>----</v>
      </c>
      <c r="U46" s="80" t="str">
        <f>'Приложение 2'!X75</f>
        <v>----</v>
      </c>
      <c r="V46" s="80" t="str">
        <f>'Приложение 2'!Y75</f>
        <v>----</v>
      </c>
    </row>
    <row r="47" spans="1:22" s="74" customFormat="1" ht="39.75" customHeight="1" x14ac:dyDescent="0.2">
      <c r="A47" s="125" t="s">
        <v>357</v>
      </c>
      <c r="B47" s="50" t="s">
        <v>154</v>
      </c>
      <c r="C47" s="80">
        <f t="shared" ref="C47:C52" si="15">SUM(D47:V47)</f>
        <v>0</v>
      </c>
      <c r="D47" s="81">
        <f>'Приложение 2а'!F62</f>
        <v>0</v>
      </c>
      <c r="E47" s="80" t="str">
        <f>'Приложение 2'!H76</f>
        <v>----</v>
      </c>
      <c r="F47" s="80" t="str">
        <f>'Приложение 2'!I76</f>
        <v>----</v>
      </c>
      <c r="G47" s="80" t="str">
        <f>'Приложение 2'!J76</f>
        <v>----</v>
      </c>
      <c r="H47" s="80" t="str">
        <f>'Приложение 2'!K76</f>
        <v>----</v>
      </c>
      <c r="I47" s="81">
        <f>'Приложение 2а'!H62</f>
        <v>0</v>
      </c>
      <c r="J47" s="81">
        <f>'Приложение 2а'!I62</f>
        <v>0</v>
      </c>
      <c r="K47" s="80" t="str">
        <f>'Приложение 2'!N76</f>
        <v>----</v>
      </c>
      <c r="L47" s="80" t="str">
        <f>'Приложение 2'!O76</f>
        <v>----</v>
      </c>
      <c r="M47" s="80" t="str">
        <f>'Приложение 2'!P76</f>
        <v>----</v>
      </c>
      <c r="N47" s="80" t="str">
        <f>'Приложение 2'!Q76</f>
        <v>----</v>
      </c>
      <c r="O47" s="80" t="str">
        <f>'Приложение 2'!R76</f>
        <v>----</v>
      </c>
      <c r="P47" s="80" t="str">
        <f>'Приложение 2'!S76</f>
        <v>----</v>
      </c>
      <c r="Q47" s="80" t="str">
        <f>'Приложение 2'!T76</f>
        <v>----</v>
      </c>
      <c r="R47" s="80" t="str">
        <f>'Приложение 2'!U76</f>
        <v>----</v>
      </c>
      <c r="S47" s="80" t="str">
        <f>'Приложение 2'!V76</f>
        <v>----</v>
      </c>
      <c r="T47" s="80" t="str">
        <f>'Приложение 2'!W76</f>
        <v>----</v>
      </c>
      <c r="U47" s="80" t="str">
        <f>'Приложение 2'!X76</f>
        <v>----</v>
      </c>
      <c r="V47" s="80" t="str">
        <f>'Приложение 2'!Y76</f>
        <v>----</v>
      </c>
    </row>
    <row r="48" spans="1:22" s="74" customFormat="1" ht="34.5" customHeight="1" x14ac:dyDescent="0.2">
      <c r="A48" s="125" t="s">
        <v>358</v>
      </c>
      <c r="B48" s="50" t="s">
        <v>155</v>
      </c>
      <c r="C48" s="80">
        <f t="shared" si="15"/>
        <v>69</v>
      </c>
      <c r="D48" s="80">
        <f>'Приложение 2а'!G55</f>
        <v>45</v>
      </c>
      <c r="E48" s="80" t="str">
        <f>'Приложение 2'!H77</f>
        <v>----</v>
      </c>
      <c r="F48" s="80" t="str">
        <f>'Приложение 2'!I77</f>
        <v>----</v>
      </c>
      <c r="G48" s="80" t="str">
        <f>'Приложение 2'!J77</f>
        <v>----</v>
      </c>
      <c r="H48" s="80" t="str">
        <f>'Приложение 2'!K77</f>
        <v>----</v>
      </c>
      <c r="I48" s="80">
        <f>'Приложение 2а'!H55</f>
        <v>0</v>
      </c>
      <c r="J48" s="80">
        <f>'Приложение 2а'!I55</f>
        <v>24</v>
      </c>
      <c r="K48" s="80" t="str">
        <f>'Приложение 2'!N77</f>
        <v>----</v>
      </c>
      <c r="L48" s="80" t="str">
        <f>'Приложение 2'!O77</f>
        <v>----</v>
      </c>
      <c r="M48" s="80" t="str">
        <f>'Приложение 2'!P77</f>
        <v>----</v>
      </c>
      <c r="N48" s="80" t="str">
        <f>'Приложение 2'!Q77</f>
        <v>----</v>
      </c>
      <c r="O48" s="80" t="str">
        <f>'Приложение 2'!R77</f>
        <v>----</v>
      </c>
      <c r="P48" s="80" t="str">
        <f>'Приложение 2'!S77</f>
        <v>----</v>
      </c>
      <c r="Q48" s="80" t="str">
        <f>'Приложение 2'!T77</f>
        <v>----</v>
      </c>
      <c r="R48" s="80" t="str">
        <f>'Приложение 2'!U77</f>
        <v>----</v>
      </c>
      <c r="S48" s="80" t="str">
        <f>'Приложение 2'!V77</f>
        <v>----</v>
      </c>
      <c r="T48" s="80" t="str">
        <f>'Приложение 2'!W77</f>
        <v>----</v>
      </c>
      <c r="U48" s="80" t="str">
        <f>'Приложение 2'!X77</f>
        <v>----</v>
      </c>
      <c r="V48" s="80" t="str">
        <f>'Приложение 2'!Y77</f>
        <v>----</v>
      </c>
    </row>
    <row r="49" spans="1:22" s="74" customFormat="1" ht="13.5" x14ac:dyDescent="0.2">
      <c r="A49" s="125" t="s">
        <v>359</v>
      </c>
      <c r="B49" s="120" t="s">
        <v>156</v>
      </c>
      <c r="C49" s="80">
        <f t="shared" si="15"/>
        <v>0</v>
      </c>
      <c r="D49" s="117">
        <v>0</v>
      </c>
      <c r="E49" s="80" t="str">
        <f>'Приложение 2'!H79</f>
        <v>----</v>
      </c>
      <c r="F49" s="80" t="str">
        <f>'Приложение 2'!I79</f>
        <v>----</v>
      </c>
      <c r="G49" s="80" t="str">
        <f>'Приложение 2'!J79</f>
        <v>----</v>
      </c>
      <c r="H49" s="80" t="str">
        <f>'Приложение 2'!K79</f>
        <v>----</v>
      </c>
      <c r="I49" s="117">
        <v>0</v>
      </c>
      <c r="J49" s="117">
        <v>0</v>
      </c>
      <c r="K49" s="80" t="str">
        <f>'Приложение 2'!N79</f>
        <v>----</v>
      </c>
      <c r="L49" s="80" t="str">
        <f>'Приложение 2'!O79</f>
        <v>----</v>
      </c>
      <c r="M49" s="80" t="str">
        <f>'Приложение 2'!P79</f>
        <v>----</v>
      </c>
      <c r="N49" s="80" t="str">
        <f>'Приложение 2'!Q79</f>
        <v>----</v>
      </c>
      <c r="O49" s="80" t="str">
        <f>'Приложение 2'!R79</f>
        <v>----</v>
      </c>
      <c r="P49" s="80" t="str">
        <f>'Приложение 2'!S79</f>
        <v>----</v>
      </c>
      <c r="Q49" s="80" t="str">
        <f>'Приложение 2'!T79</f>
        <v>----</v>
      </c>
      <c r="R49" s="80" t="str">
        <f>'Приложение 2'!U79</f>
        <v>----</v>
      </c>
      <c r="S49" s="80" t="str">
        <f>'Приложение 2'!V79</f>
        <v>----</v>
      </c>
      <c r="T49" s="80" t="str">
        <f>'Приложение 2'!W79</f>
        <v>----</v>
      </c>
      <c r="U49" s="80" t="str">
        <f>'Приложение 2'!X79</f>
        <v>----</v>
      </c>
      <c r="V49" s="80" t="str">
        <f>'Приложение 2'!Y79</f>
        <v>----</v>
      </c>
    </row>
    <row r="50" spans="1:22" s="74" customFormat="1" ht="26.25" customHeight="1" x14ac:dyDescent="0.2">
      <c r="A50" s="125" t="s">
        <v>371</v>
      </c>
      <c r="B50" s="120" t="s">
        <v>372</v>
      </c>
      <c r="C50" s="80">
        <f t="shared" si="15"/>
        <v>178</v>
      </c>
      <c r="D50" s="80">
        <f>'Приложение 2а'!G88</f>
        <v>79</v>
      </c>
      <c r="E50" s="80" t="str">
        <f>'Приложение 2'!H80</f>
        <v>----</v>
      </c>
      <c r="F50" s="80" t="str">
        <f>'Приложение 2'!I80</f>
        <v>----</v>
      </c>
      <c r="G50" s="80" t="str">
        <f>'Приложение 2'!J80</f>
        <v>----</v>
      </c>
      <c r="H50" s="80" t="str">
        <f>'Приложение 2'!K80</f>
        <v>----</v>
      </c>
      <c r="I50" s="80">
        <f>'Приложение 2а'!H88</f>
        <v>23</v>
      </c>
      <c r="J50" s="80">
        <f>'Приложение 2а'!I88</f>
        <v>76</v>
      </c>
      <c r="K50" s="80" t="str">
        <f>'Приложение 2'!N80</f>
        <v>----</v>
      </c>
      <c r="L50" s="80" t="str">
        <f>'Приложение 2'!O80</f>
        <v>----</v>
      </c>
      <c r="M50" s="80" t="str">
        <f>'Приложение 2'!P80</f>
        <v>----</v>
      </c>
      <c r="N50" s="80" t="str">
        <f>'Приложение 2'!Q80</f>
        <v>----</v>
      </c>
      <c r="O50" s="80" t="str">
        <f>'Приложение 2'!R80</f>
        <v>----</v>
      </c>
      <c r="P50" s="80" t="str">
        <f>'Приложение 2'!S80</f>
        <v>----</v>
      </c>
      <c r="Q50" s="80" t="str">
        <f>'Приложение 2'!T80</f>
        <v>----</v>
      </c>
      <c r="R50" s="80" t="str">
        <f>'Приложение 2'!U80</f>
        <v>----</v>
      </c>
      <c r="S50" s="80" t="str">
        <f>'Приложение 2'!V80</f>
        <v>----</v>
      </c>
      <c r="T50" s="80" t="str">
        <f>'Приложение 2'!W80</f>
        <v>----</v>
      </c>
      <c r="U50" s="80" t="str">
        <f>'Приложение 2'!X80</f>
        <v>----</v>
      </c>
      <c r="V50" s="80" t="str">
        <f>'Приложение 2'!Y80</f>
        <v>----</v>
      </c>
    </row>
    <row r="51" spans="1:22" s="74" customFormat="1" ht="21.75" customHeight="1" x14ac:dyDescent="0.2">
      <c r="A51" s="125" t="s">
        <v>373</v>
      </c>
      <c r="B51" s="120" t="s">
        <v>229</v>
      </c>
      <c r="C51" s="80">
        <f t="shared" si="15"/>
        <v>174</v>
      </c>
      <c r="D51" s="80">
        <f>'Приложение 2а'!G88</f>
        <v>79</v>
      </c>
      <c r="E51" s="80">
        <v>0</v>
      </c>
      <c r="F51" s="80">
        <v>0</v>
      </c>
      <c r="G51" s="80">
        <v>0</v>
      </c>
      <c r="H51" s="80">
        <v>0</v>
      </c>
      <c r="I51" s="80">
        <f>'Приложение 2а'!H68</f>
        <v>23</v>
      </c>
      <c r="J51" s="80">
        <f>'Приложение 2а'!I68</f>
        <v>72</v>
      </c>
      <c r="K51" s="80">
        <v>0</v>
      </c>
      <c r="L51" s="80">
        <v>0</v>
      </c>
      <c r="M51" s="80">
        <v>0</v>
      </c>
      <c r="N51" s="80">
        <v>0</v>
      </c>
      <c r="O51" s="80">
        <v>0</v>
      </c>
      <c r="P51" s="80">
        <v>0</v>
      </c>
      <c r="Q51" s="80">
        <v>0</v>
      </c>
      <c r="R51" s="80">
        <v>0</v>
      </c>
      <c r="S51" s="80">
        <v>0</v>
      </c>
      <c r="T51" s="80">
        <v>0</v>
      </c>
      <c r="U51" s="80">
        <v>0</v>
      </c>
      <c r="V51" s="80">
        <v>0</v>
      </c>
    </row>
    <row r="52" spans="1:22" s="74" customFormat="1" ht="21.75" customHeight="1" x14ac:dyDescent="0.2">
      <c r="A52" s="125" t="s">
        <v>374</v>
      </c>
      <c r="B52" s="120" t="s">
        <v>223</v>
      </c>
      <c r="C52" s="80">
        <f t="shared" si="15"/>
        <v>0</v>
      </c>
      <c r="D52" s="117">
        <v>0</v>
      </c>
      <c r="E52" s="80" t="str">
        <f>'Приложение 2'!H82</f>
        <v>----</v>
      </c>
      <c r="F52" s="80" t="str">
        <f>'Приложение 2'!I82</f>
        <v>----</v>
      </c>
      <c r="G52" s="80" t="str">
        <f>'Приложение 2'!J82</f>
        <v>----</v>
      </c>
      <c r="H52" s="80" t="str">
        <f>'Приложение 2'!K82</f>
        <v>----</v>
      </c>
      <c r="I52" s="117">
        <v>0</v>
      </c>
      <c r="J52" s="117">
        <v>0</v>
      </c>
      <c r="K52" s="80" t="str">
        <f>'Приложение 2'!N82</f>
        <v>----</v>
      </c>
      <c r="L52" s="80" t="str">
        <f>'Приложение 2'!O82</f>
        <v>----</v>
      </c>
      <c r="M52" s="80" t="str">
        <f>'Приложение 2'!P82</f>
        <v>----</v>
      </c>
      <c r="N52" s="80" t="str">
        <f>'Приложение 2'!Q82</f>
        <v>----</v>
      </c>
      <c r="O52" s="80" t="str">
        <f>'Приложение 2'!R82</f>
        <v>----</v>
      </c>
      <c r="P52" s="80" t="str">
        <f>'Приложение 2'!S82</f>
        <v>----</v>
      </c>
      <c r="Q52" s="80" t="str">
        <f>'Приложение 2'!T82</f>
        <v>----</v>
      </c>
      <c r="R52" s="80" t="str">
        <f>'Приложение 2'!U82</f>
        <v>----</v>
      </c>
      <c r="S52" s="80" t="str">
        <f>'Приложение 2'!V82</f>
        <v>----</v>
      </c>
      <c r="T52" s="80" t="str">
        <f>'Приложение 2'!W82</f>
        <v>----</v>
      </c>
      <c r="U52" s="80" t="str">
        <f>'Приложение 2'!X82</f>
        <v>----</v>
      </c>
      <c r="V52" s="80" t="str">
        <f>'Приложение 2'!Y82</f>
        <v>----</v>
      </c>
    </row>
    <row r="53" spans="1:22" s="74" customFormat="1" ht="28.5" x14ac:dyDescent="0.2">
      <c r="A53" s="170">
        <v>31</v>
      </c>
      <c r="B53" s="41" t="s">
        <v>366</v>
      </c>
      <c r="C53" s="171">
        <v>28</v>
      </c>
      <c r="D53" s="171">
        <v>23</v>
      </c>
      <c r="E53" s="171">
        <v>19</v>
      </c>
      <c r="F53" s="171">
        <v>18</v>
      </c>
      <c r="G53" s="171">
        <v>18</v>
      </c>
      <c r="H53" s="171">
        <v>18</v>
      </c>
      <c r="I53" s="171">
        <v>18</v>
      </c>
      <c r="J53" s="171">
        <v>19</v>
      </c>
      <c r="K53" s="171">
        <v>19</v>
      </c>
      <c r="L53" s="171">
        <v>19</v>
      </c>
      <c r="M53" s="171">
        <v>18</v>
      </c>
      <c r="N53" s="171">
        <v>18</v>
      </c>
      <c r="O53" s="171">
        <v>18</v>
      </c>
      <c r="P53" s="171">
        <v>18</v>
      </c>
      <c r="Q53" s="171">
        <v>18</v>
      </c>
      <c r="R53" s="171">
        <v>18</v>
      </c>
      <c r="S53" s="171">
        <v>19</v>
      </c>
      <c r="T53" s="171">
        <v>18</v>
      </c>
      <c r="U53" s="171">
        <v>18</v>
      </c>
      <c r="V53" s="171">
        <v>18</v>
      </c>
    </row>
    <row r="54" spans="1:22" s="74" customFormat="1" ht="43.5" customHeight="1" x14ac:dyDescent="0.2">
      <c r="A54" s="161">
        <v>32</v>
      </c>
      <c r="B54" s="41" t="s">
        <v>367</v>
      </c>
      <c r="C54" s="162">
        <f>SUM(D54:V54)</f>
        <v>385</v>
      </c>
      <c r="D54" s="162">
        <v>68</v>
      </c>
      <c r="E54" s="162">
        <v>28</v>
      </c>
      <c r="F54" s="162">
        <v>12</v>
      </c>
      <c r="G54" s="162">
        <v>8</v>
      </c>
      <c r="H54" s="162">
        <v>10</v>
      </c>
      <c r="I54" s="162">
        <v>8</v>
      </c>
      <c r="J54" s="162">
        <v>65</v>
      </c>
      <c r="K54" s="162">
        <v>22</v>
      </c>
      <c r="L54" s="162">
        <v>23</v>
      </c>
      <c r="M54" s="162">
        <v>24</v>
      </c>
      <c r="N54" s="162">
        <v>6</v>
      </c>
      <c r="O54" s="162">
        <v>9</v>
      </c>
      <c r="P54" s="162">
        <v>7</v>
      </c>
      <c r="Q54" s="162">
        <v>9</v>
      </c>
      <c r="R54" s="162">
        <v>35</v>
      </c>
      <c r="S54" s="162">
        <v>23</v>
      </c>
      <c r="T54" s="162">
        <v>7</v>
      </c>
      <c r="U54" s="162">
        <v>10</v>
      </c>
      <c r="V54" s="162">
        <v>11</v>
      </c>
    </row>
    <row r="55" spans="1:22" s="74" customFormat="1" ht="47.25" customHeight="1" x14ac:dyDescent="0.2">
      <c r="A55" s="154">
        <v>33</v>
      </c>
      <c r="B55" s="41" t="s">
        <v>368</v>
      </c>
      <c r="C55" s="166">
        <f>(D55+E55+F55+G55+H55+I55+J55+K55+L55+M55+N55+O55+P55+Q55+R55+S55+T55+U55+V55)/19</f>
        <v>8.5947368421052648</v>
      </c>
      <c r="D55" s="156">
        <v>20.260000000000002</v>
      </c>
      <c r="E55" s="156">
        <v>3.46</v>
      </c>
      <c r="F55" s="156">
        <v>5.0199999999999996</v>
      </c>
      <c r="G55" s="156">
        <v>1.53</v>
      </c>
      <c r="H55" s="156">
        <v>5.2</v>
      </c>
      <c r="I55" s="156">
        <v>3.22</v>
      </c>
      <c r="J55" s="156">
        <v>17.28</v>
      </c>
      <c r="K55" s="167">
        <v>3.05</v>
      </c>
      <c r="L55" s="156">
        <v>8.17</v>
      </c>
      <c r="M55" s="156">
        <v>9.36</v>
      </c>
      <c r="N55" s="156">
        <v>1.28</v>
      </c>
      <c r="O55" s="156">
        <v>5.03</v>
      </c>
      <c r="P55" s="156">
        <v>3.09</v>
      </c>
      <c r="Q55" s="156">
        <v>17.170000000000002</v>
      </c>
      <c r="R55" s="156">
        <v>26.12</v>
      </c>
      <c r="S55" s="156">
        <v>8.31</v>
      </c>
      <c r="T55" s="156">
        <v>13.36</v>
      </c>
      <c r="U55" s="156">
        <v>3.24</v>
      </c>
      <c r="V55" s="156">
        <v>9.15</v>
      </c>
    </row>
    <row r="56" spans="1:22" s="74" customFormat="1" ht="12.75" x14ac:dyDescent="0.2">
      <c r="A56" s="82"/>
      <c r="B56" s="83"/>
      <c r="C56" s="83"/>
      <c r="D56" s="82"/>
      <c r="E56" s="82"/>
      <c r="F56" s="82"/>
      <c r="G56" s="84"/>
      <c r="H56" s="82"/>
      <c r="I56" s="82"/>
      <c r="J56" s="82"/>
      <c r="K56" s="84"/>
      <c r="L56" s="82"/>
      <c r="M56" s="82"/>
      <c r="N56" s="82"/>
      <c r="O56" s="82"/>
      <c r="P56" s="82"/>
      <c r="Q56" s="82"/>
      <c r="R56" s="82"/>
      <c r="S56" s="82"/>
      <c r="T56" s="82"/>
      <c r="U56" s="84"/>
      <c r="V56" s="82"/>
    </row>
    <row r="57" spans="1:22" ht="67.5" customHeight="1" x14ac:dyDescent="0.25">
      <c r="A57" s="175" t="s">
        <v>409</v>
      </c>
      <c r="B57" s="175"/>
      <c r="C57" s="175"/>
      <c r="D57" s="175"/>
      <c r="E57" s="175"/>
      <c r="F57" s="175"/>
      <c r="G57" s="175"/>
      <c r="H57" s="175"/>
      <c r="I57" s="175"/>
      <c r="J57" s="175"/>
      <c r="K57" s="175"/>
      <c r="L57" s="175"/>
      <c r="M57" s="175"/>
      <c r="N57" s="175"/>
      <c r="O57" s="175"/>
      <c r="P57" s="175"/>
      <c r="Q57" s="175"/>
      <c r="R57" s="175"/>
      <c r="S57" s="175"/>
      <c r="T57" s="175"/>
      <c r="U57" s="175"/>
      <c r="V57" s="175"/>
    </row>
    <row r="58" spans="1:22" ht="26.25" customHeight="1" x14ac:dyDescent="0.25">
      <c r="A58" s="175" t="s">
        <v>365</v>
      </c>
      <c r="B58" s="176"/>
      <c r="C58" s="176"/>
      <c r="D58" s="176"/>
      <c r="E58" s="176"/>
      <c r="F58" s="176"/>
      <c r="G58" s="176"/>
      <c r="H58" s="176"/>
      <c r="I58" s="176"/>
      <c r="J58" s="176"/>
      <c r="K58" s="176"/>
      <c r="L58" s="176"/>
      <c r="M58" s="176"/>
      <c r="N58" s="176"/>
      <c r="O58" s="176"/>
      <c r="P58" s="176"/>
      <c r="Q58" s="176"/>
      <c r="R58" s="176"/>
      <c r="S58" s="176"/>
      <c r="T58" s="176"/>
    </row>
    <row r="59" spans="1:22" ht="67.5" customHeight="1" x14ac:dyDescent="0.25">
      <c r="A59" s="175" t="s">
        <v>412</v>
      </c>
      <c r="B59" s="175"/>
      <c r="C59" s="175"/>
      <c r="D59" s="175"/>
      <c r="E59" s="175"/>
      <c r="F59" s="175"/>
      <c r="G59" s="175"/>
      <c r="H59" s="175"/>
      <c r="I59" s="175"/>
      <c r="J59" s="175"/>
      <c r="K59" s="175"/>
      <c r="L59" s="175"/>
      <c r="M59" s="175"/>
      <c r="N59" s="175"/>
      <c r="O59" s="175"/>
      <c r="P59" s="175"/>
      <c r="Q59" s="175"/>
      <c r="R59" s="175"/>
      <c r="S59" s="175"/>
      <c r="T59" s="175"/>
      <c r="U59" s="175"/>
      <c r="V59" s="175"/>
    </row>
    <row r="60" spans="1:22" ht="42.75" customHeight="1" x14ac:dyDescent="0.25">
      <c r="A60" s="180" t="s">
        <v>410</v>
      </c>
      <c r="B60" s="180"/>
      <c r="C60" s="180"/>
      <c r="D60" s="180"/>
      <c r="E60" s="180"/>
      <c r="F60" s="180"/>
      <c r="G60" s="180"/>
      <c r="H60" s="180"/>
      <c r="I60" s="180"/>
      <c r="J60" s="180"/>
      <c r="K60" s="180"/>
      <c r="L60" s="180"/>
      <c r="M60" s="180"/>
      <c r="N60" s="180"/>
      <c r="O60" s="180"/>
      <c r="P60" s="180"/>
      <c r="Q60" s="180"/>
      <c r="R60" s="180"/>
      <c r="S60" s="180"/>
      <c r="T60" s="180"/>
      <c r="U60" s="180"/>
      <c r="V60" s="180"/>
    </row>
    <row r="61" spans="1:22" ht="51.75" customHeight="1" x14ac:dyDescent="0.25">
      <c r="A61" s="179" t="s">
        <v>411</v>
      </c>
      <c r="B61" s="179"/>
      <c r="C61" s="179"/>
      <c r="D61" s="179"/>
      <c r="E61" s="179"/>
      <c r="F61" s="179"/>
      <c r="G61" s="179"/>
      <c r="H61" s="179"/>
      <c r="I61" s="179"/>
      <c r="J61" s="179"/>
      <c r="K61" s="179"/>
      <c r="L61" s="179"/>
      <c r="M61" s="179"/>
      <c r="N61" s="179"/>
      <c r="O61" s="179"/>
      <c r="P61" s="179"/>
      <c r="Q61" s="179"/>
      <c r="R61" s="179"/>
      <c r="S61" s="179"/>
      <c r="T61" s="179"/>
      <c r="U61" s="179"/>
      <c r="V61" s="179"/>
    </row>
    <row r="62" spans="1:22" x14ac:dyDescent="0.25">
      <c r="A62" s="85"/>
      <c r="B62" s="85"/>
      <c r="C62" s="85"/>
      <c r="D62" s="85"/>
      <c r="E62" s="85"/>
      <c r="F62" s="85"/>
      <c r="G62" s="86"/>
      <c r="H62" s="85"/>
      <c r="I62" s="85"/>
      <c r="J62" s="85"/>
      <c r="K62" s="85"/>
      <c r="L62" s="85"/>
      <c r="M62" s="85"/>
      <c r="N62" s="85"/>
      <c r="O62" s="85"/>
      <c r="P62" s="86"/>
      <c r="Q62" s="85"/>
      <c r="R62" s="85"/>
      <c r="S62" s="85"/>
      <c r="T62" s="85"/>
      <c r="U62" s="86"/>
      <c r="V62" s="86"/>
    </row>
    <row r="63" spans="1:22" ht="15.75" x14ac:dyDescent="0.25">
      <c r="A63" s="177" t="s">
        <v>343</v>
      </c>
      <c r="B63" s="177"/>
      <c r="C63" s="177"/>
      <c r="D63" s="177"/>
      <c r="E63" s="4"/>
      <c r="F63" s="5"/>
      <c r="H63" s="113"/>
      <c r="I63" s="181" t="s">
        <v>344</v>
      </c>
      <c r="J63" s="181"/>
      <c r="K63" s="112"/>
      <c r="L63" s="5"/>
      <c r="M63" s="112"/>
      <c r="Q63" s="112"/>
      <c r="R63" s="112"/>
      <c r="S63" s="178"/>
      <c r="T63" s="178"/>
    </row>
    <row r="64" spans="1:22" ht="15.75" x14ac:dyDescent="0.25">
      <c r="A64" s="112"/>
      <c r="B64" s="112"/>
      <c r="C64" s="112"/>
      <c r="D64" s="112"/>
      <c r="E64" s="5"/>
      <c r="F64" s="112"/>
      <c r="H64" s="113"/>
      <c r="I64" s="112"/>
      <c r="J64" s="112"/>
      <c r="K64" s="112"/>
      <c r="L64" s="5"/>
      <c r="M64" s="112"/>
      <c r="Q64" s="112"/>
      <c r="R64" s="112"/>
      <c r="S64" s="113"/>
      <c r="T64" s="113"/>
    </row>
    <row r="65" spans="1:20" ht="15.75" x14ac:dyDescent="0.25">
      <c r="A65" s="12"/>
      <c r="B65" s="13"/>
      <c r="C65" s="13"/>
      <c r="D65" s="5"/>
      <c r="E65" s="6"/>
      <c r="F65" s="14"/>
      <c r="I65" s="14"/>
      <c r="J65" s="5"/>
      <c r="K65" s="5"/>
      <c r="L65" s="15"/>
      <c r="M65" s="14"/>
      <c r="Q65" s="5"/>
      <c r="R65" s="5"/>
    </row>
    <row r="66" spans="1:20" ht="15.75" x14ac:dyDescent="0.25">
      <c r="A66" s="12"/>
      <c r="B66" s="13"/>
      <c r="C66" s="13"/>
      <c r="D66" s="5"/>
      <c r="E66" s="6"/>
      <c r="F66" s="14"/>
      <c r="I66" s="14"/>
      <c r="J66" s="5"/>
      <c r="K66" s="5"/>
      <c r="L66" s="15"/>
      <c r="M66" s="14"/>
      <c r="Q66" s="5"/>
      <c r="R66" s="5"/>
    </row>
    <row r="67" spans="1:20" ht="15.75" x14ac:dyDescent="0.25">
      <c r="A67" s="15" t="s">
        <v>399</v>
      </c>
      <c r="D67" s="15"/>
      <c r="E67" s="4"/>
      <c r="F67" s="16"/>
      <c r="H67" s="15"/>
      <c r="I67" s="16" t="s">
        <v>397</v>
      </c>
      <c r="J67" s="15"/>
      <c r="K67" s="15"/>
      <c r="L67" s="5"/>
      <c r="M67" s="16"/>
      <c r="Q67" s="15"/>
      <c r="R67" s="15"/>
      <c r="S67" s="15"/>
      <c r="T67" s="15"/>
    </row>
    <row r="68" spans="1:20" x14ac:dyDescent="0.25">
      <c r="A68" s="174" t="s">
        <v>407</v>
      </c>
      <c r="B68" s="174"/>
      <c r="C68" s="174"/>
      <c r="D68" s="174"/>
      <c r="E68" s="174"/>
      <c r="F68" s="174"/>
      <c r="G68" s="174"/>
      <c r="H68" s="174"/>
      <c r="I68" s="174"/>
      <c r="J68" s="174"/>
      <c r="K68" s="174"/>
      <c r="L68" s="174"/>
      <c r="M68" s="174"/>
      <c r="N68" s="174"/>
      <c r="O68" s="174"/>
      <c r="P68" s="174"/>
      <c r="Q68" s="174"/>
      <c r="R68" s="174"/>
    </row>
  </sheetData>
  <mergeCells count="28">
    <mergeCell ref="L1:V1"/>
    <mergeCell ref="H7:I7"/>
    <mergeCell ref="Q14:R14"/>
    <mergeCell ref="Q12:R12"/>
    <mergeCell ref="B3:V3"/>
    <mergeCell ref="A4:E4"/>
    <mergeCell ref="F4:J4"/>
    <mergeCell ref="Q7:R7"/>
    <mergeCell ref="S7:T7"/>
    <mergeCell ref="Q6:R6"/>
    <mergeCell ref="S6:T6"/>
    <mergeCell ref="Q5:R5"/>
    <mergeCell ref="S5:T5"/>
    <mergeCell ref="H5:I5"/>
    <mergeCell ref="M5:P5"/>
    <mergeCell ref="M6:P6"/>
    <mergeCell ref="M7:P7"/>
    <mergeCell ref="H6:I6"/>
    <mergeCell ref="A68:R68"/>
    <mergeCell ref="A58:T58"/>
    <mergeCell ref="A63:D63"/>
    <mergeCell ref="S63:T63"/>
    <mergeCell ref="A57:V57"/>
    <mergeCell ref="A59:V59"/>
    <mergeCell ref="A61:V61"/>
    <mergeCell ref="A60:V60"/>
    <mergeCell ref="I63:J63"/>
    <mergeCell ref="D13:V13"/>
  </mergeCells>
  <pageMargins left="0.23622047244094491" right="0.23622047244094491" top="0.74803149606299213" bottom="0.74803149606299213" header="0.31496062992125984" footer="0.31496062992125984"/>
  <pageSetup paperSize="9" scale="50" fitToHeight="0" orientation="landscape" r:id="rId1"/>
  <rowBreaks count="1" manualBreakCount="1">
    <brk id="54" max="21" man="1"/>
  </rowBreaks>
  <ignoredErrors>
    <ignoredError sqref="C45" 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26"/>
  <sheetViews>
    <sheetView tabSelected="1" zoomScale="90" zoomScaleNormal="90" zoomScaleSheetLayoutView="90" workbookViewId="0">
      <pane ySplit="7" topLeftCell="A93" activePane="bottomLeft" state="frozen"/>
      <selection pane="bottomLeft" activeCell="L100" sqref="L100"/>
    </sheetView>
  </sheetViews>
  <sheetFormatPr defaultRowHeight="15" x14ac:dyDescent="0.25"/>
  <cols>
    <col min="1" max="1" width="8.85546875" style="7" customWidth="1"/>
    <col min="2" max="2" width="60.85546875" style="7" customWidth="1"/>
    <col min="3" max="3" width="11" style="7" customWidth="1"/>
    <col min="4" max="4" width="16.28515625" style="36" customWidth="1"/>
    <col min="5" max="5" width="10" style="7" customWidth="1"/>
    <col min="6" max="6" width="12.5703125" style="7" customWidth="1"/>
    <col min="7" max="7" width="10.140625" style="8" customWidth="1"/>
    <col min="8" max="8" width="7.140625" style="7" customWidth="1"/>
    <col min="9" max="10" width="6.5703125" style="7" customWidth="1"/>
    <col min="11" max="11" width="6.28515625" style="7" customWidth="1"/>
    <col min="12" max="12" width="7.85546875" style="7" customWidth="1"/>
    <col min="13" max="13" width="8.28515625" style="7" customWidth="1"/>
    <col min="14" max="14" width="7.140625" style="7" customWidth="1"/>
    <col min="15" max="15" width="6.7109375" style="7" customWidth="1"/>
    <col min="16" max="16" width="6.5703125" style="7" customWidth="1"/>
    <col min="17" max="18" width="6.140625" style="7" customWidth="1"/>
    <col min="19" max="19" width="5.42578125" style="7" customWidth="1"/>
    <col min="20" max="20" width="7.42578125" style="19" customWidth="1"/>
    <col min="21" max="21" width="6.85546875" style="19" customWidth="1"/>
    <col min="22" max="22" width="7.7109375" style="7" customWidth="1"/>
    <col min="23" max="25" width="6.5703125" style="7" customWidth="1"/>
    <col min="26" max="16384" width="9.140625" style="7"/>
  </cols>
  <sheetData>
    <row r="1" spans="1:25" ht="39" customHeight="1" x14ac:dyDescent="0.25">
      <c r="A1" s="164"/>
      <c r="B1" s="9"/>
      <c r="C1" s="9"/>
      <c r="D1" s="185"/>
      <c r="E1" s="185"/>
      <c r="L1" s="211" t="s">
        <v>222</v>
      </c>
      <c r="M1" s="211"/>
      <c r="N1" s="211"/>
      <c r="O1" s="211"/>
      <c r="P1" s="211"/>
      <c r="Q1" s="211"/>
      <c r="R1" s="211"/>
      <c r="S1" s="211"/>
      <c r="T1" s="211"/>
      <c r="U1" s="211"/>
      <c r="V1" s="211"/>
      <c r="W1" s="211"/>
      <c r="X1" s="211"/>
      <c r="Y1" s="211"/>
    </row>
    <row r="2" spans="1:25" x14ac:dyDescent="0.25">
      <c r="A2" s="215"/>
      <c r="B2" s="215"/>
      <c r="C2" s="215"/>
      <c r="D2" s="215"/>
      <c r="E2" s="215"/>
      <c r="W2" s="60" t="s">
        <v>133</v>
      </c>
    </row>
    <row r="3" spans="1:25" ht="31.5" customHeight="1" x14ac:dyDescent="0.25">
      <c r="A3" s="219" t="s">
        <v>230</v>
      </c>
      <c r="B3" s="219"/>
      <c r="C3" s="219"/>
      <c r="D3" s="219"/>
      <c r="E3" s="219"/>
      <c r="F3" s="219"/>
      <c r="G3" s="219"/>
      <c r="H3" s="219"/>
      <c r="I3" s="219"/>
      <c r="J3" s="219"/>
      <c r="K3" s="219"/>
      <c r="L3" s="219"/>
      <c r="M3" s="219"/>
      <c r="N3" s="219"/>
      <c r="O3" s="219"/>
      <c r="P3" s="219"/>
      <c r="Q3" s="219"/>
      <c r="R3" s="219"/>
      <c r="S3" s="219"/>
      <c r="T3" s="219"/>
      <c r="U3" s="219"/>
      <c r="V3" s="219"/>
      <c r="W3" s="219"/>
      <c r="X3" s="219"/>
      <c r="Y3" s="219"/>
    </row>
    <row r="4" spans="1:25" x14ac:dyDescent="0.25">
      <c r="A4" s="191" t="s">
        <v>400</v>
      </c>
      <c r="B4" s="191"/>
      <c r="C4" s="191"/>
      <c r="D4" s="191"/>
      <c r="E4" s="191"/>
      <c r="F4" s="61"/>
      <c r="G4" s="61"/>
      <c r="H4" s="61"/>
      <c r="I4" s="61"/>
      <c r="J4" s="61"/>
      <c r="K4" s="61"/>
      <c r="L4" s="61"/>
      <c r="M4" s="61"/>
      <c r="N4" s="61"/>
      <c r="O4" s="61"/>
      <c r="P4" s="61"/>
      <c r="Q4" s="61"/>
      <c r="R4" s="61"/>
      <c r="S4" s="61"/>
      <c r="T4" s="61"/>
      <c r="U4" s="61"/>
      <c r="V4" s="61"/>
      <c r="W4" s="61"/>
      <c r="X4" s="61"/>
      <c r="Y4" s="61"/>
    </row>
    <row r="5" spans="1:25" ht="15.75" x14ac:dyDescent="0.25">
      <c r="A5" s="209" t="s">
        <v>7</v>
      </c>
      <c r="B5" s="216" t="s">
        <v>8</v>
      </c>
      <c r="C5" s="209" t="s">
        <v>24</v>
      </c>
      <c r="D5" s="209"/>
      <c r="E5" s="209"/>
      <c r="F5" s="212" t="s">
        <v>218</v>
      </c>
      <c r="G5" s="213"/>
      <c r="H5" s="213"/>
      <c r="I5" s="213"/>
      <c r="J5" s="213"/>
      <c r="K5" s="213"/>
      <c r="L5" s="213"/>
      <c r="M5" s="213"/>
      <c r="N5" s="213"/>
      <c r="O5" s="213"/>
      <c r="P5" s="213"/>
      <c r="Q5" s="213"/>
      <c r="R5" s="213"/>
      <c r="S5" s="213"/>
      <c r="T5" s="213"/>
      <c r="U5" s="213"/>
      <c r="V5" s="213"/>
      <c r="W5" s="213"/>
      <c r="X5" s="213"/>
      <c r="Y5" s="214"/>
    </row>
    <row r="6" spans="1:25" ht="35.25" customHeight="1" x14ac:dyDescent="0.25">
      <c r="A6" s="209"/>
      <c r="B6" s="217"/>
      <c r="C6" s="205" t="s">
        <v>381</v>
      </c>
      <c r="D6" s="205" t="s">
        <v>131</v>
      </c>
      <c r="E6" s="205" t="s">
        <v>125</v>
      </c>
      <c r="F6" s="203" t="s">
        <v>134</v>
      </c>
      <c r="G6" s="203" t="s">
        <v>158</v>
      </c>
      <c r="H6" s="203" t="s">
        <v>161</v>
      </c>
      <c r="I6" s="203" t="s">
        <v>166</v>
      </c>
      <c r="J6" s="203" t="s">
        <v>169</v>
      </c>
      <c r="K6" s="209" t="s">
        <v>87</v>
      </c>
      <c r="L6" s="209"/>
      <c r="M6" s="203" t="s">
        <v>159</v>
      </c>
      <c r="N6" s="203" t="s">
        <v>160</v>
      </c>
      <c r="O6" s="203" t="s">
        <v>162</v>
      </c>
      <c r="P6" s="209" t="s">
        <v>107</v>
      </c>
      <c r="Q6" s="209"/>
      <c r="R6" s="209"/>
      <c r="S6" s="209"/>
      <c r="T6" s="203" t="s">
        <v>129</v>
      </c>
      <c r="U6" s="203" t="s">
        <v>130</v>
      </c>
      <c r="V6" s="209" t="s">
        <v>116</v>
      </c>
      <c r="W6" s="209"/>
      <c r="X6" s="203" t="s">
        <v>168</v>
      </c>
      <c r="Y6" s="203" t="s">
        <v>6</v>
      </c>
    </row>
    <row r="7" spans="1:25" ht="72" customHeight="1" x14ac:dyDescent="0.25">
      <c r="A7" s="209"/>
      <c r="B7" s="218"/>
      <c r="C7" s="206"/>
      <c r="D7" s="206"/>
      <c r="E7" s="206"/>
      <c r="F7" s="204"/>
      <c r="G7" s="204"/>
      <c r="H7" s="204"/>
      <c r="I7" s="204"/>
      <c r="J7" s="204"/>
      <c r="K7" s="40" t="s">
        <v>164</v>
      </c>
      <c r="L7" s="40" t="s">
        <v>165</v>
      </c>
      <c r="M7" s="204"/>
      <c r="N7" s="204"/>
      <c r="O7" s="204"/>
      <c r="P7" s="40" t="s">
        <v>167</v>
      </c>
      <c r="Q7" s="40" t="s">
        <v>108</v>
      </c>
      <c r="R7" s="40" t="s">
        <v>201</v>
      </c>
      <c r="S7" s="40" t="s">
        <v>118</v>
      </c>
      <c r="T7" s="204"/>
      <c r="U7" s="204"/>
      <c r="V7" s="40" t="s">
        <v>163</v>
      </c>
      <c r="W7" s="40" t="s">
        <v>117</v>
      </c>
      <c r="X7" s="204"/>
      <c r="Y7" s="204"/>
    </row>
    <row r="8" spans="1:25" s="37" customFormat="1" x14ac:dyDescent="0.25">
      <c r="A8" s="155">
        <v>1</v>
      </c>
      <c r="B8" s="103">
        <v>2</v>
      </c>
      <c r="C8" s="102">
        <v>3</v>
      </c>
      <c r="D8" s="31">
        <v>4</v>
      </c>
      <c r="E8" s="102">
        <v>5</v>
      </c>
      <c r="F8" s="103">
        <v>6</v>
      </c>
      <c r="G8" s="138">
        <v>7</v>
      </c>
      <c r="H8" s="31">
        <v>8</v>
      </c>
      <c r="I8" s="138">
        <v>9</v>
      </c>
      <c r="J8" s="141">
        <v>10</v>
      </c>
      <c r="K8" s="138">
        <v>11</v>
      </c>
      <c r="L8" s="31">
        <v>12</v>
      </c>
      <c r="M8" s="138">
        <v>13</v>
      </c>
      <c r="N8" s="141">
        <v>14</v>
      </c>
      <c r="O8" s="138">
        <v>15</v>
      </c>
      <c r="P8" s="31">
        <v>16</v>
      </c>
      <c r="Q8" s="138">
        <v>17</v>
      </c>
      <c r="R8" s="151">
        <v>18</v>
      </c>
      <c r="S8" s="155">
        <v>19</v>
      </c>
      <c r="T8" s="31">
        <v>20</v>
      </c>
      <c r="U8" s="155">
        <v>21</v>
      </c>
      <c r="V8" s="160">
        <v>22</v>
      </c>
      <c r="W8" s="155">
        <v>23</v>
      </c>
      <c r="X8" s="31">
        <v>24</v>
      </c>
      <c r="Y8" s="155">
        <v>25</v>
      </c>
    </row>
    <row r="9" spans="1:25" x14ac:dyDescent="0.25">
      <c r="A9" s="160"/>
      <c r="B9" s="197" t="s">
        <v>9</v>
      </c>
      <c r="C9" s="198"/>
      <c r="D9" s="198"/>
      <c r="E9" s="198"/>
      <c r="F9" s="198"/>
      <c r="G9" s="198"/>
      <c r="H9" s="198"/>
      <c r="I9" s="198"/>
      <c r="J9" s="198"/>
      <c r="K9" s="198"/>
      <c r="L9" s="198"/>
      <c r="M9" s="198"/>
      <c r="N9" s="198"/>
      <c r="O9" s="198"/>
      <c r="P9" s="198"/>
      <c r="Q9" s="198"/>
      <c r="R9" s="198"/>
      <c r="S9" s="198"/>
      <c r="T9" s="198"/>
      <c r="U9" s="198"/>
      <c r="V9" s="198"/>
      <c r="W9" s="198"/>
      <c r="X9" s="198"/>
      <c r="Y9" s="199"/>
    </row>
    <row r="10" spans="1:25" x14ac:dyDescent="0.25">
      <c r="A10" s="21"/>
      <c r="B10" s="194" t="s">
        <v>76</v>
      </c>
      <c r="C10" s="195"/>
      <c r="D10" s="195"/>
      <c r="E10" s="195"/>
      <c r="F10" s="195"/>
      <c r="G10" s="195"/>
      <c r="H10" s="195"/>
      <c r="I10" s="195"/>
      <c r="J10" s="195"/>
      <c r="K10" s="195"/>
      <c r="L10" s="195"/>
      <c r="M10" s="195"/>
      <c r="N10" s="195"/>
      <c r="O10" s="195"/>
      <c r="P10" s="195"/>
      <c r="Q10" s="195"/>
      <c r="R10" s="195"/>
      <c r="S10" s="195"/>
      <c r="T10" s="195"/>
      <c r="U10" s="195"/>
      <c r="V10" s="195"/>
      <c r="W10" s="195"/>
      <c r="X10" s="195"/>
      <c r="Y10" s="196"/>
    </row>
    <row r="11" spans="1:25" ht="200.25" customHeight="1" x14ac:dyDescent="0.25">
      <c r="A11" s="21">
        <v>1</v>
      </c>
      <c r="B11" s="22" t="s">
        <v>221</v>
      </c>
      <c r="C11" s="1" t="s">
        <v>13</v>
      </c>
      <c r="D11" s="30" t="s">
        <v>313</v>
      </c>
      <c r="E11" s="59">
        <v>3</v>
      </c>
      <c r="F11" s="58">
        <f t="shared" ref="F11:F23" si="0">SUM(G11:Y11)</f>
        <v>98</v>
      </c>
      <c r="G11" s="58">
        <v>7</v>
      </c>
      <c r="H11" s="58">
        <v>2</v>
      </c>
      <c r="I11" s="58">
        <v>1</v>
      </c>
      <c r="J11" s="58">
        <v>12</v>
      </c>
      <c r="K11" s="58">
        <v>0</v>
      </c>
      <c r="L11" s="58">
        <v>0</v>
      </c>
      <c r="M11" s="58">
        <v>25</v>
      </c>
      <c r="N11" s="58">
        <v>2</v>
      </c>
      <c r="O11" s="58">
        <v>3</v>
      </c>
      <c r="P11" s="58">
        <v>0</v>
      </c>
      <c r="Q11" s="58">
        <v>2</v>
      </c>
      <c r="R11" s="58">
        <v>40</v>
      </c>
      <c r="S11" s="58">
        <v>1</v>
      </c>
      <c r="T11" s="58">
        <v>1</v>
      </c>
      <c r="U11" s="58">
        <v>0</v>
      </c>
      <c r="V11" s="58">
        <v>1</v>
      </c>
      <c r="W11" s="58">
        <v>1</v>
      </c>
      <c r="X11" s="58">
        <v>0</v>
      </c>
      <c r="Y11" s="58">
        <v>0</v>
      </c>
    </row>
    <row r="12" spans="1:25" ht="65.25" customHeight="1" x14ac:dyDescent="0.25">
      <c r="A12" s="21">
        <v>2</v>
      </c>
      <c r="B12" s="22" t="s">
        <v>46</v>
      </c>
      <c r="C12" s="1" t="s">
        <v>13</v>
      </c>
      <c r="D12" s="30" t="s">
        <v>313</v>
      </c>
      <c r="E12" s="59">
        <v>1</v>
      </c>
      <c r="F12" s="58">
        <f t="shared" si="0"/>
        <v>854</v>
      </c>
      <c r="G12" s="58">
        <v>43</v>
      </c>
      <c r="H12" s="58">
        <v>17</v>
      </c>
      <c r="I12" s="58">
        <v>43</v>
      </c>
      <c r="J12" s="58">
        <v>45</v>
      </c>
      <c r="K12" s="58">
        <v>7</v>
      </c>
      <c r="L12" s="58">
        <v>6</v>
      </c>
      <c r="M12" s="58">
        <v>125</v>
      </c>
      <c r="N12" s="58">
        <v>0</v>
      </c>
      <c r="O12" s="58">
        <v>111</v>
      </c>
      <c r="P12" s="58">
        <v>168</v>
      </c>
      <c r="Q12" s="58">
        <v>52</v>
      </c>
      <c r="R12" s="58">
        <v>63</v>
      </c>
      <c r="S12" s="58">
        <v>20</v>
      </c>
      <c r="T12" s="58">
        <v>13</v>
      </c>
      <c r="U12" s="58">
        <v>32</v>
      </c>
      <c r="V12" s="58">
        <v>12</v>
      </c>
      <c r="W12" s="58">
        <v>21</v>
      </c>
      <c r="X12" s="58">
        <v>43</v>
      </c>
      <c r="Y12" s="58">
        <v>33</v>
      </c>
    </row>
    <row r="13" spans="1:25" ht="76.5" customHeight="1" x14ac:dyDescent="0.25">
      <c r="A13" s="21">
        <v>3</v>
      </c>
      <c r="B13" s="22" t="s">
        <v>232</v>
      </c>
      <c r="C13" s="1" t="s">
        <v>13</v>
      </c>
      <c r="D13" s="30" t="s">
        <v>313</v>
      </c>
      <c r="E13" s="59">
        <v>3</v>
      </c>
      <c r="F13" s="58">
        <f t="shared" si="0"/>
        <v>6029</v>
      </c>
      <c r="G13" s="58">
        <v>360</v>
      </c>
      <c r="H13" s="58">
        <v>183</v>
      </c>
      <c r="I13" s="58">
        <v>774</v>
      </c>
      <c r="J13" s="58">
        <v>249</v>
      </c>
      <c r="K13" s="58">
        <v>632</v>
      </c>
      <c r="L13" s="58">
        <v>121</v>
      </c>
      <c r="M13" s="58">
        <v>615</v>
      </c>
      <c r="N13" s="58">
        <v>7</v>
      </c>
      <c r="O13" s="58">
        <v>270</v>
      </c>
      <c r="P13" s="58">
        <v>150</v>
      </c>
      <c r="Q13" s="58">
        <v>113</v>
      </c>
      <c r="R13" s="58">
        <v>522</v>
      </c>
      <c r="S13" s="58">
        <v>246</v>
      </c>
      <c r="T13" s="58">
        <v>78</v>
      </c>
      <c r="U13" s="58">
        <v>497</v>
      </c>
      <c r="V13" s="58">
        <v>432</v>
      </c>
      <c r="W13" s="58">
        <v>418</v>
      </c>
      <c r="X13" s="58">
        <v>310</v>
      </c>
      <c r="Y13" s="58">
        <v>52</v>
      </c>
    </row>
    <row r="14" spans="1:25" ht="105" customHeight="1" x14ac:dyDescent="0.25">
      <c r="A14" s="21">
        <v>4</v>
      </c>
      <c r="B14" s="27" t="s">
        <v>312</v>
      </c>
      <c r="C14" s="1" t="s">
        <v>13</v>
      </c>
      <c r="D14" s="30" t="s">
        <v>313</v>
      </c>
      <c r="E14" s="59">
        <v>3</v>
      </c>
      <c r="F14" s="58">
        <f t="shared" si="0"/>
        <v>765</v>
      </c>
      <c r="G14" s="58">
        <v>30</v>
      </c>
      <c r="H14" s="58">
        <v>31</v>
      </c>
      <c r="I14" s="58">
        <v>26</v>
      </c>
      <c r="J14" s="58">
        <v>28</v>
      </c>
      <c r="K14" s="58">
        <v>24</v>
      </c>
      <c r="L14" s="58">
        <v>15</v>
      </c>
      <c r="M14" s="58">
        <v>336</v>
      </c>
      <c r="N14" s="58">
        <v>3</v>
      </c>
      <c r="O14" s="58">
        <v>11</v>
      </c>
      <c r="P14" s="58">
        <v>7</v>
      </c>
      <c r="Q14" s="58">
        <v>12</v>
      </c>
      <c r="R14" s="58">
        <v>48</v>
      </c>
      <c r="S14" s="58">
        <v>13</v>
      </c>
      <c r="T14" s="58">
        <v>14</v>
      </c>
      <c r="U14" s="58">
        <v>18</v>
      </c>
      <c r="V14" s="58">
        <v>92</v>
      </c>
      <c r="W14" s="58">
        <v>45</v>
      </c>
      <c r="X14" s="58">
        <v>9</v>
      </c>
      <c r="Y14" s="58">
        <v>3</v>
      </c>
    </row>
    <row r="15" spans="1:25" ht="33" customHeight="1" x14ac:dyDescent="0.25">
      <c r="A15" s="21">
        <v>5</v>
      </c>
      <c r="B15" s="22" t="s">
        <v>233</v>
      </c>
      <c r="C15" s="1" t="s">
        <v>13</v>
      </c>
      <c r="D15" s="30" t="s">
        <v>313</v>
      </c>
      <c r="E15" s="59">
        <v>3</v>
      </c>
      <c r="F15" s="58">
        <f t="shared" si="0"/>
        <v>56</v>
      </c>
      <c r="G15" s="58">
        <v>11</v>
      </c>
      <c r="H15" s="58">
        <v>6</v>
      </c>
      <c r="I15" s="58">
        <v>1</v>
      </c>
      <c r="J15" s="58">
        <v>0</v>
      </c>
      <c r="K15" s="58">
        <v>0</v>
      </c>
      <c r="L15" s="58">
        <v>3</v>
      </c>
      <c r="M15" s="58">
        <v>7</v>
      </c>
      <c r="N15" s="58">
        <v>1</v>
      </c>
      <c r="O15" s="58">
        <v>2</v>
      </c>
      <c r="P15" s="58">
        <v>6</v>
      </c>
      <c r="Q15" s="58">
        <v>0</v>
      </c>
      <c r="R15" s="58">
        <v>0</v>
      </c>
      <c r="S15" s="58">
        <v>0</v>
      </c>
      <c r="T15" s="58">
        <v>1</v>
      </c>
      <c r="U15" s="58">
        <v>7</v>
      </c>
      <c r="V15" s="58">
        <v>10</v>
      </c>
      <c r="W15" s="58">
        <v>0</v>
      </c>
      <c r="X15" s="58">
        <v>0</v>
      </c>
      <c r="Y15" s="58">
        <v>1</v>
      </c>
    </row>
    <row r="16" spans="1:25" ht="134.25" customHeight="1" x14ac:dyDescent="0.25">
      <c r="A16" s="21">
        <v>6</v>
      </c>
      <c r="B16" s="22" t="s">
        <v>84</v>
      </c>
      <c r="C16" s="1" t="s">
        <v>13</v>
      </c>
      <c r="D16" s="30" t="s">
        <v>313</v>
      </c>
      <c r="E16" s="1" t="s">
        <v>44</v>
      </c>
      <c r="F16" s="58">
        <f t="shared" si="0"/>
        <v>62</v>
      </c>
      <c r="G16" s="58">
        <v>4</v>
      </c>
      <c r="H16" s="58">
        <v>4</v>
      </c>
      <c r="I16" s="58">
        <v>0</v>
      </c>
      <c r="J16" s="58">
        <v>5</v>
      </c>
      <c r="K16" s="58">
        <v>0</v>
      </c>
      <c r="L16" s="58">
        <v>0</v>
      </c>
      <c r="M16" s="58">
        <v>12</v>
      </c>
      <c r="N16" s="58">
        <v>2</v>
      </c>
      <c r="O16" s="58">
        <v>4</v>
      </c>
      <c r="P16" s="58">
        <v>2</v>
      </c>
      <c r="Q16" s="58">
        <v>7</v>
      </c>
      <c r="R16" s="58">
        <v>13</v>
      </c>
      <c r="S16" s="58">
        <v>0</v>
      </c>
      <c r="T16" s="58">
        <v>1</v>
      </c>
      <c r="U16" s="58">
        <v>3</v>
      </c>
      <c r="V16" s="58">
        <v>1</v>
      </c>
      <c r="W16" s="58">
        <v>0</v>
      </c>
      <c r="X16" s="58">
        <v>4</v>
      </c>
      <c r="Y16" s="58">
        <v>0</v>
      </c>
    </row>
    <row r="17" spans="1:25" ht="51" customHeight="1" x14ac:dyDescent="0.25">
      <c r="A17" s="21">
        <v>7</v>
      </c>
      <c r="B17" s="26" t="s">
        <v>141</v>
      </c>
      <c r="C17" s="1" t="s">
        <v>13</v>
      </c>
      <c r="D17" s="30" t="s">
        <v>313</v>
      </c>
      <c r="E17" s="59">
        <v>3</v>
      </c>
      <c r="F17" s="58">
        <f t="shared" si="0"/>
        <v>140</v>
      </c>
      <c r="G17" s="58">
        <v>34</v>
      </c>
      <c r="H17" s="58">
        <v>0</v>
      </c>
      <c r="I17" s="58">
        <v>4</v>
      </c>
      <c r="J17" s="58">
        <v>3</v>
      </c>
      <c r="K17" s="58">
        <v>2</v>
      </c>
      <c r="L17" s="58">
        <v>0</v>
      </c>
      <c r="M17" s="58">
        <v>2</v>
      </c>
      <c r="N17" s="58">
        <v>0</v>
      </c>
      <c r="O17" s="58">
        <v>1</v>
      </c>
      <c r="P17" s="58">
        <v>4</v>
      </c>
      <c r="Q17" s="58">
        <v>1</v>
      </c>
      <c r="R17" s="58">
        <v>4</v>
      </c>
      <c r="S17" s="58">
        <v>7</v>
      </c>
      <c r="T17" s="58">
        <v>9</v>
      </c>
      <c r="U17" s="58">
        <v>3</v>
      </c>
      <c r="V17" s="58">
        <v>65</v>
      </c>
      <c r="W17" s="58">
        <v>0</v>
      </c>
      <c r="X17" s="58">
        <v>0</v>
      </c>
      <c r="Y17" s="58">
        <v>1</v>
      </c>
    </row>
    <row r="18" spans="1:25" ht="51" customHeight="1" x14ac:dyDescent="0.25">
      <c r="A18" s="21">
        <v>8</v>
      </c>
      <c r="B18" s="131" t="s">
        <v>144</v>
      </c>
      <c r="C18" s="1" t="s">
        <v>13</v>
      </c>
      <c r="D18" s="30" t="s">
        <v>313</v>
      </c>
      <c r="E18" s="1" t="s">
        <v>44</v>
      </c>
      <c r="F18" s="58">
        <f t="shared" si="0"/>
        <v>84</v>
      </c>
      <c r="G18" s="58">
        <v>2</v>
      </c>
      <c r="H18" s="58">
        <v>0</v>
      </c>
      <c r="I18" s="58">
        <v>0</v>
      </c>
      <c r="J18" s="58">
        <v>2</v>
      </c>
      <c r="K18" s="58">
        <v>0</v>
      </c>
      <c r="L18" s="58">
        <v>0</v>
      </c>
      <c r="M18" s="58">
        <v>7</v>
      </c>
      <c r="N18" s="58">
        <v>0</v>
      </c>
      <c r="O18" s="58">
        <v>4</v>
      </c>
      <c r="P18" s="58">
        <v>3</v>
      </c>
      <c r="Q18" s="58">
        <v>11</v>
      </c>
      <c r="R18" s="58">
        <v>33</v>
      </c>
      <c r="S18" s="58">
        <v>1</v>
      </c>
      <c r="T18" s="58">
        <v>5</v>
      </c>
      <c r="U18" s="58">
        <v>1</v>
      </c>
      <c r="V18" s="58">
        <v>3</v>
      </c>
      <c r="W18" s="58">
        <v>10</v>
      </c>
      <c r="X18" s="58">
        <v>1</v>
      </c>
      <c r="Y18" s="58">
        <v>1</v>
      </c>
    </row>
    <row r="19" spans="1:25" ht="45" x14ac:dyDescent="0.25">
      <c r="A19" s="21">
        <v>9</v>
      </c>
      <c r="B19" s="131" t="s">
        <v>213</v>
      </c>
      <c r="C19" s="1" t="s">
        <v>13</v>
      </c>
      <c r="D19" s="30" t="s">
        <v>313</v>
      </c>
      <c r="E19" s="1" t="s">
        <v>44</v>
      </c>
      <c r="F19" s="58">
        <f t="shared" si="0"/>
        <v>14</v>
      </c>
      <c r="G19" s="58">
        <v>0</v>
      </c>
      <c r="H19" s="58">
        <v>0</v>
      </c>
      <c r="I19" s="58">
        <v>3</v>
      </c>
      <c r="J19" s="58">
        <v>1</v>
      </c>
      <c r="K19" s="58">
        <v>0</v>
      </c>
      <c r="L19" s="58">
        <v>0</v>
      </c>
      <c r="M19" s="58">
        <v>2</v>
      </c>
      <c r="N19" s="58">
        <v>0</v>
      </c>
      <c r="O19" s="58">
        <v>0</v>
      </c>
      <c r="P19" s="58">
        <v>0</v>
      </c>
      <c r="Q19" s="58">
        <v>0</v>
      </c>
      <c r="R19" s="58">
        <v>2</v>
      </c>
      <c r="S19" s="58">
        <v>0</v>
      </c>
      <c r="T19" s="58">
        <v>1</v>
      </c>
      <c r="U19" s="58">
        <v>1</v>
      </c>
      <c r="V19" s="58">
        <v>1</v>
      </c>
      <c r="W19" s="58">
        <v>1</v>
      </c>
      <c r="X19" s="58">
        <v>1</v>
      </c>
      <c r="Y19" s="58">
        <v>1</v>
      </c>
    </row>
    <row r="20" spans="1:25" ht="60" x14ac:dyDescent="0.25">
      <c r="A20" s="21">
        <v>10</v>
      </c>
      <c r="B20" s="65" t="s">
        <v>143</v>
      </c>
      <c r="C20" s="1" t="s">
        <v>13</v>
      </c>
      <c r="D20" s="30" t="s">
        <v>313</v>
      </c>
      <c r="E20" s="1" t="s">
        <v>44</v>
      </c>
      <c r="F20" s="58">
        <f t="shared" si="0"/>
        <v>10</v>
      </c>
      <c r="G20" s="58">
        <v>0</v>
      </c>
      <c r="H20" s="58">
        <v>3</v>
      </c>
      <c r="I20" s="58">
        <v>0</v>
      </c>
      <c r="J20" s="58">
        <v>0</v>
      </c>
      <c r="K20" s="58">
        <v>0</v>
      </c>
      <c r="L20" s="58">
        <v>0</v>
      </c>
      <c r="M20" s="58">
        <v>1</v>
      </c>
      <c r="N20" s="58">
        <v>0</v>
      </c>
      <c r="O20" s="58">
        <v>2</v>
      </c>
      <c r="P20" s="58">
        <v>0</v>
      </c>
      <c r="Q20" s="58">
        <v>2</v>
      </c>
      <c r="R20" s="58">
        <v>0</v>
      </c>
      <c r="S20" s="58">
        <v>0</v>
      </c>
      <c r="T20" s="58">
        <v>2</v>
      </c>
      <c r="U20" s="58">
        <v>0</v>
      </c>
      <c r="V20" s="58">
        <v>0</v>
      </c>
      <c r="W20" s="58">
        <v>0</v>
      </c>
      <c r="X20" s="58">
        <v>0</v>
      </c>
      <c r="Y20" s="58">
        <v>0</v>
      </c>
    </row>
    <row r="21" spans="1:25" ht="30" x14ac:dyDescent="0.25">
      <c r="A21" s="21">
        <v>11</v>
      </c>
      <c r="B21" s="26" t="s">
        <v>142</v>
      </c>
      <c r="C21" s="1" t="s">
        <v>13</v>
      </c>
      <c r="D21" s="30" t="s">
        <v>313</v>
      </c>
      <c r="E21" s="1" t="s">
        <v>44</v>
      </c>
      <c r="F21" s="58">
        <f t="shared" si="0"/>
        <v>17</v>
      </c>
      <c r="G21" s="58">
        <v>0</v>
      </c>
      <c r="H21" s="58">
        <v>2</v>
      </c>
      <c r="I21" s="58">
        <v>0</v>
      </c>
      <c r="J21" s="58">
        <v>0</v>
      </c>
      <c r="K21" s="58">
        <v>0</v>
      </c>
      <c r="L21" s="58">
        <v>0</v>
      </c>
      <c r="M21" s="58">
        <v>3</v>
      </c>
      <c r="N21" s="58">
        <v>0</v>
      </c>
      <c r="O21" s="58">
        <v>1</v>
      </c>
      <c r="P21" s="58">
        <v>0</v>
      </c>
      <c r="Q21" s="58">
        <v>0</v>
      </c>
      <c r="R21" s="58">
        <v>8</v>
      </c>
      <c r="S21" s="58">
        <v>0</v>
      </c>
      <c r="T21" s="58">
        <v>0</v>
      </c>
      <c r="U21" s="58">
        <v>1</v>
      </c>
      <c r="V21" s="58">
        <v>0</v>
      </c>
      <c r="W21" s="58">
        <v>0</v>
      </c>
      <c r="X21" s="58">
        <v>1</v>
      </c>
      <c r="Y21" s="58">
        <v>1</v>
      </c>
    </row>
    <row r="22" spans="1:25" ht="48" customHeight="1" x14ac:dyDescent="0.25">
      <c r="A22" s="21">
        <v>12</v>
      </c>
      <c r="B22" s="22" t="s">
        <v>109</v>
      </c>
      <c r="C22" s="1" t="s">
        <v>13</v>
      </c>
      <c r="D22" s="30" t="s">
        <v>313</v>
      </c>
      <c r="E22" s="1" t="s">
        <v>44</v>
      </c>
      <c r="F22" s="58">
        <f t="shared" si="0"/>
        <v>92</v>
      </c>
      <c r="G22" s="58">
        <v>1</v>
      </c>
      <c r="H22" s="58">
        <v>9</v>
      </c>
      <c r="I22" s="58">
        <v>3</v>
      </c>
      <c r="J22" s="58">
        <v>6</v>
      </c>
      <c r="K22" s="58">
        <v>0</v>
      </c>
      <c r="L22" s="58">
        <v>0</v>
      </c>
      <c r="M22" s="58">
        <v>16</v>
      </c>
      <c r="N22" s="58">
        <v>3</v>
      </c>
      <c r="O22" s="58">
        <v>6</v>
      </c>
      <c r="P22" s="58">
        <v>1</v>
      </c>
      <c r="Q22" s="58">
        <v>12</v>
      </c>
      <c r="R22" s="58">
        <v>9</v>
      </c>
      <c r="S22" s="58">
        <v>2</v>
      </c>
      <c r="T22" s="58">
        <v>3</v>
      </c>
      <c r="U22" s="58">
        <v>1</v>
      </c>
      <c r="V22" s="58">
        <v>5</v>
      </c>
      <c r="W22" s="58">
        <v>11</v>
      </c>
      <c r="X22" s="58">
        <v>2</v>
      </c>
      <c r="Y22" s="58">
        <v>2</v>
      </c>
    </row>
    <row r="23" spans="1:25" ht="42.75" customHeight="1" x14ac:dyDescent="0.25">
      <c r="A23" s="21">
        <v>13</v>
      </c>
      <c r="B23" s="22" t="s">
        <v>110</v>
      </c>
      <c r="C23" s="1" t="s">
        <v>13</v>
      </c>
      <c r="D23" s="30" t="s">
        <v>313</v>
      </c>
      <c r="E23" s="1" t="s">
        <v>44</v>
      </c>
      <c r="F23" s="58">
        <f t="shared" si="0"/>
        <v>16</v>
      </c>
      <c r="G23" s="58">
        <v>1</v>
      </c>
      <c r="H23" s="58">
        <v>1</v>
      </c>
      <c r="I23" s="58">
        <v>0</v>
      </c>
      <c r="J23" s="58">
        <v>0</v>
      </c>
      <c r="K23" s="58">
        <v>0</v>
      </c>
      <c r="L23" s="58">
        <v>0</v>
      </c>
      <c r="M23" s="58">
        <v>1</v>
      </c>
      <c r="N23" s="58">
        <v>0</v>
      </c>
      <c r="O23" s="58">
        <v>2</v>
      </c>
      <c r="P23" s="58">
        <v>0</v>
      </c>
      <c r="Q23" s="58">
        <v>1</v>
      </c>
      <c r="R23" s="58">
        <v>6</v>
      </c>
      <c r="S23" s="58">
        <v>0</v>
      </c>
      <c r="T23" s="58">
        <v>0</v>
      </c>
      <c r="U23" s="58">
        <v>1</v>
      </c>
      <c r="V23" s="58">
        <v>0</v>
      </c>
      <c r="W23" s="58">
        <v>3</v>
      </c>
      <c r="X23" s="58">
        <v>0</v>
      </c>
      <c r="Y23" s="58">
        <v>0</v>
      </c>
    </row>
    <row r="24" spans="1:25" s="37" customFormat="1" x14ac:dyDescent="0.25">
      <c r="A24" s="160">
        <v>13</v>
      </c>
      <c r="B24" s="23" t="s">
        <v>71</v>
      </c>
      <c r="C24" s="107"/>
      <c r="D24" s="32"/>
      <c r="E24" s="107"/>
      <c r="F24" s="62">
        <f>SUM(F11:F23)</f>
        <v>8237</v>
      </c>
      <c r="G24" s="62">
        <f>SUM(G11:G23)</f>
        <v>493</v>
      </c>
      <c r="H24" s="62">
        <f t="shared" ref="H24:L24" si="1">SUM(H11:H23)</f>
        <v>258</v>
      </c>
      <c r="I24" s="62">
        <f t="shared" si="1"/>
        <v>855</v>
      </c>
      <c r="J24" s="62">
        <f t="shared" si="1"/>
        <v>351</v>
      </c>
      <c r="K24" s="62">
        <f t="shared" si="1"/>
        <v>665</v>
      </c>
      <c r="L24" s="62">
        <f t="shared" si="1"/>
        <v>145</v>
      </c>
      <c r="M24" s="62">
        <f t="shared" ref="M24:Y24" si="2">SUM(M11:M23)</f>
        <v>1152</v>
      </c>
      <c r="N24" s="62">
        <f t="shared" ref="N24:S24" si="3">SUM(N11:N23)</f>
        <v>18</v>
      </c>
      <c r="O24" s="62">
        <f t="shared" si="3"/>
        <v>417</v>
      </c>
      <c r="P24" s="62">
        <f t="shared" si="3"/>
        <v>341</v>
      </c>
      <c r="Q24" s="62">
        <f t="shared" si="3"/>
        <v>213</v>
      </c>
      <c r="R24" s="62">
        <f t="shared" si="3"/>
        <v>748</v>
      </c>
      <c r="S24" s="62">
        <f t="shared" si="3"/>
        <v>290</v>
      </c>
      <c r="T24" s="62">
        <f t="shared" si="2"/>
        <v>128</v>
      </c>
      <c r="U24" s="62">
        <f t="shared" si="2"/>
        <v>565</v>
      </c>
      <c r="V24" s="62">
        <f t="shared" si="2"/>
        <v>622</v>
      </c>
      <c r="W24" s="62">
        <f t="shared" si="2"/>
        <v>510</v>
      </c>
      <c r="X24" s="62">
        <f t="shared" si="2"/>
        <v>371</v>
      </c>
      <c r="Y24" s="62">
        <f t="shared" si="2"/>
        <v>95</v>
      </c>
    </row>
    <row r="25" spans="1:25" x14ac:dyDescent="0.25">
      <c r="A25" s="21"/>
      <c r="B25" s="194" t="s">
        <v>77</v>
      </c>
      <c r="C25" s="195"/>
      <c r="D25" s="195"/>
      <c r="E25" s="195"/>
      <c r="F25" s="195"/>
      <c r="G25" s="195"/>
      <c r="H25" s="195"/>
      <c r="I25" s="195"/>
      <c r="J25" s="195"/>
      <c r="K25" s="195"/>
      <c r="L25" s="195"/>
      <c r="M25" s="195"/>
      <c r="N25" s="195"/>
      <c r="O25" s="195"/>
      <c r="P25" s="195"/>
      <c r="Q25" s="195"/>
      <c r="R25" s="195"/>
      <c r="S25" s="195"/>
      <c r="T25" s="195"/>
      <c r="U25" s="195"/>
      <c r="V25" s="195"/>
      <c r="W25" s="195"/>
      <c r="X25" s="195"/>
      <c r="Y25" s="196"/>
    </row>
    <row r="26" spans="1:25" ht="121.5" customHeight="1" x14ac:dyDescent="0.25">
      <c r="A26" s="21">
        <v>14</v>
      </c>
      <c r="B26" s="24" t="s">
        <v>310</v>
      </c>
      <c r="C26" s="3" t="s">
        <v>100</v>
      </c>
      <c r="D26" s="30" t="s">
        <v>311</v>
      </c>
      <c r="E26" s="59">
        <v>1</v>
      </c>
      <c r="F26" s="58">
        <f>SUM(G26:Y26)</f>
        <v>173</v>
      </c>
      <c r="G26" s="58">
        <v>43</v>
      </c>
      <c r="H26" s="58">
        <v>11</v>
      </c>
      <c r="I26" s="58">
        <v>3</v>
      </c>
      <c r="J26" s="58">
        <v>0</v>
      </c>
      <c r="K26" s="58">
        <v>0</v>
      </c>
      <c r="L26" s="58">
        <v>2</v>
      </c>
      <c r="M26" s="58">
        <v>12</v>
      </c>
      <c r="N26" s="58">
        <v>2</v>
      </c>
      <c r="O26" s="58">
        <v>8</v>
      </c>
      <c r="P26" s="58">
        <v>6</v>
      </c>
      <c r="Q26" s="58">
        <v>0</v>
      </c>
      <c r="R26" s="58">
        <v>2</v>
      </c>
      <c r="S26" s="58">
        <v>4</v>
      </c>
      <c r="T26" s="58">
        <v>14</v>
      </c>
      <c r="U26" s="58">
        <v>37</v>
      </c>
      <c r="V26" s="58">
        <v>25</v>
      </c>
      <c r="W26" s="58">
        <v>0</v>
      </c>
      <c r="X26" s="58">
        <v>4</v>
      </c>
      <c r="Y26" s="58">
        <v>0</v>
      </c>
    </row>
    <row r="27" spans="1:25" s="37" customFormat="1" x14ac:dyDescent="0.25">
      <c r="A27" s="160">
        <v>1</v>
      </c>
      <c r="B27" s="23" t="s">
        <v>71</v>
      </c>
      <c r="C27" s="107"/>
      <c r="D27" s="32"/>
      <c r="E27" s="107"/>
      <c r="F27" s="62">
        <f>SUM(F26)</f>
        <v>173</v>
      </c>
      <c r="G27" s="62">
        <f t="shared" ref="G27:Y27" si="4">SUM(G26)</f>
        <v>43</v>
      </c>
      <c r="H27" s="62">
        <f t="shared" ref="H27:L27" si="5">SUM(H26)</f>
        <v>11</v>
      </c>
      <c r="I27" s="62">
        <f t="shared" si="5"/>
        <v>3</v>
      </c>
      <c r="J27" s="62">
        <f t="shared" si="5"/>
        <v>0</v>
      </c>
      <c r="K27" s="62">
        <f t="shared" si="5"/>
        <v>0</v>
      </c>
      <c r="L27" s="62">
        <f t="shared" si="5"/>
        <v>2</v>
      </c>
      <c r="M27" s="62">
        <f t="shared" si="4"/>
        <v>12</v>
      </c>
      <c r="N27" s="62">
        <f t="shared" ref="N27:S27" si="6">SUM(N26)</f>
        <v>2</v>
      </c>
      <c r="O27" s="62">
        <f t="shared" si="6"/>
        <v>8</v>
      </c>
      <c r="P27" s="62">
        <f t="shared" si="6"/>
        <v>6</v>
      </c>
      <c r="Q27" s="62">
        <f t="shared" si="6"/>
        <v>0</v>
      </c>
      <c r="R27" s="62">
        <f t="shared" si="6"/>
        <v>2</v>
      </c>
      <c r="S27" s="62">
        <f t="shared" si="6"/>
        <v>4</v>
      </c>
      <c r="T27" s="62">
        <f t="shared" si="4"/>
        <v>14</v>
      </c>
      <c r="U27" s="62">
        <f t="shared" si="4"/>
        <v>37</v>
      </c>
      <c r="V27" s="62">
        <f t="shared" si="4"/>
        <v>25</v>
      </c>
      <c r="W27" s="62">
        <f t="shared" si="4"/>
        <v>0</v>
      </c>
      <c r="X27" s="62">
        <f t="shared" si="4"/>
        <v>4</v>
      </c>
      <c r="Y27" s="62">
        <f t="shared" si="4"/>
        <v>0</v>
      </c>
    </row>
    <row r="28" spans="1:25" x14ac:dyDescent="0.25">
      <c r="A28" s="21"/>
      <c r="B28" s="194" t="s">
        <v>14</v>
      </c>
      <c r="C28" s="195"/>
      <c r="D28" s="195"/>
      <c r="E28" s="195"/>
      <c r="F28" s="195"/>
      <c r="G28" s="195"/>
      <c r="H28" s="195"/>
      <c r="I28" s="195"/>
      <c r="J28" s="195"/>
      <c r="K28" s="195"/>
      <c r="L28" s="195"/>
      <c r="M28" s="195"/>
      <c r="N28" s="195"/>
      <c r="O28" s="195"/>
      <c r="P28" s="195"/>
      <c r="Q28" s="195"/>
      <c r="R28" s="195"/>
      <c r="S28" s="195"/>
      <c r="T28" s="195"/>
      <c r="U28" s="195"/>
      <c r="V28" s="195"/>
      <c r="W28" s="195"/>
      <c r="X28" s="195"/>
      <c r="Y28" s="196"/>
    </row>
    <row r="29" spans="1:25" ht="54.75" customHeight="1" x14ac:dyDescent="0.25">
      <c r="A29" s="21">
        <v>15</v>
      </c>
      <c r="B29" s="27" t="s">
        <v>305</v>
      </c>
      <c r="C29" s="1" t="s">
        <v>13</v>
      </c>
      <c r="D29" s="30" t="s">
        <v>309</v>
      </c>
      <c r="E29" s="1" t="s">
        <v>44</v>
      </c>
      <c r="F29" s="59">
        <v>0</v>
      </c>
      <c r="G29" s="59">
        <v>0</v>
      </c>
      <c r="H29" s="1" t="s">
        <v>44</v>
      </c>
      <c r="I29" s="1" t="s">
        <v>44</v>
      </c>
      <c r="J29" s="1" t="s">
        <v>44</v>
      </c>
      <c r="K29" s="1" t="s">
        <v>44</v>
      </c>
      <c r="L29" s="1" t="s">
        <v>44</v>
      </c>
      <c r="M29" s="1" t="s">
        <v>44</v>
      </c>
      <c r="N29" s="1" t="s">
        <v>44</v>
      </c>
      <c r="O29" s="1" t="s">
        <v>44</v>
      </c>
      <c r="P29" s="1" t="s">
        <v>44</v>
      </c>
      <c r="Q29" s="1" t="s">
        <v>44</v>
      </c>
      <c r="R29" s="1" t="s">
        <v>44</v>
      </c>
      <c r="S29" s="1" t="s">
        <v>44</v>
      </c>
      <c r="T29" s="1" t="s">
        <v>44</v>
      </c>
      <c r="U29" s="1" t="s">
        <v>44</v>
      </c>
      <c r="V29" s="1" t="s">
        <v>44</v>
      </c>
      <c r="W29" s="1" t="s">
        <v>44</v>
      </c>
      <c r="X29" s="1" t="s">
        <v>44</v>
      </c>
      <c r="Y29" s="1" t="s">
        <v>44</v>
      </c>
    </row>
    <row r="30" spans="1:25" ht="128.25" customHeight="1" x14ac:dyDescent="0.25">
      <c r="A30" s="21">
        <v>16</v>
      </c>
      <c r="B30" s="27" t="s">
        <v>306</v>
      </c>
      <c r="C30" s="1" t="s">
        <v>13</v>
      </c>
      <c r="D30" s="30" t="s">
        <v>309</v>
      </c>
      <c r="E30" s="1" t="s">
        <v>44</v>
      </c>
      <c r="F30" s="59">
        <v>0</v>
      </c>
      <c r="G30" s="59">
        <v>0</v>
      </c>
      <c r="H30" s="1" t="s">
        <v>44</v>
      </c>
      <c r="I30" s="1" t="s">
        <v>44</v>
      </c>
      <c r="J30" s="1" t="s">
        <v>44</v>
      </c>
      <c r="K30" s="1" t="s">
        <v>44</v>
      </c>
      <c r="L30" s="1" t="s">
        <v>44</v>
      </c>
      <c r="M30" s="1" t="s">
        <v>44</v>
      </c>
      <c r="N30" s="1" t="s">
        <v>44</v>
      </c>
      <c r="O30" s="1" t="s">
        <v>44</v>
      </c>
      <c r="P30" s="1" t="s">
        <v>44</v>
      </c>
      <c r="Q30" s="1" t="s">
        <v>44</v>
      </c>
      <c r="R30" s="1" t="s">
        <v>44</v>
      </c>
      <c r="S30" s="1" t="s">
        <v>44</v>
      </c>
      <c r="T30" s="1" t="s">
        <v>44</v>
      </c>
      <c r="U30" s="1" t="s">
        <v>44</v>
      </c>
      <c r="V30" s="1" t="s">
        <v>44</v>
      </c>
      <c r="W30" s="1" t="s">
        <v>44</v>
      </c>
      <c r="X30" s="1" t="s">
        <v>44</v>
      </c>
      <c r="Y30" s="1" t="s">
        <v>44</v>
      </c>
    </row>
    <row r="31" spans="1:25" ht="75" x14ac:dyDescent="0.25">
      <c r="A31" s="21">
        <v>17</v>
      </c>
      <c r="B31" s="27" t="s">
        <v>307</v>
      </c>
      <c r="C31" s="1" t="s">
        <v>13</v>
      </c>
      <c r="D31" s="30" t="s">
        <v>309</v>
      </c>
      <c r="E31" s="1" t="s">
        <v>44</v>
      </c>
      <c r="F31" s="59">
        <v>0</v>
      </c>
      <c r="G31" s="59">
        <v>0</v>
      </c>
      <c r="H31" s="1" t="s">
        <v>44</v>
      </c>
      <c r="I31" s="1" t="s">
        <v>44</v>
      </c>
      <c r="J31" s="1" t="s">
        <v>44</v>
      </c>
      <c r="K31" s="1" t="s">
        <v>44</v>
      </c>
      <c r="L31" s="1" t="s">
        <v>44</v>
      </c>
      <c r="M31" s="1" t="s">
        <v>44</v>
      </c>
      <c r="N31" s="1" t="s">
        <v>44</v>
      </c>
      <c r="O31" s="1" t="s">
        <v>44</v>
      </c>
      <c r="P31" s="1" t="s">
        <v>44</v>
      </c>
      <c r="Q31" s="1" t="s">
        <v>44</v>
      </c>
      <c r="R31" s="1" t="s">
        <v>44</v>
      </c>
      <c r="S31" s="1" t="s">
        <v>44</v>
      </c>
      <c r="T31" s="1" t="s">
        <v>44</v>
      </c>
      <c r="U31" s="1" t="s">
        <v>44</v>
      </c>
      <c r="V31" s="1" t="s">
        <v>44</v>
      </c>
      <c r="W31" s="1" t="s">
        <v>44</v>
      </c>
      <c r="X31" s="1" t="s">
        <v>44</v>
      </c>
      <c r="Y31" s="1" t="s">
        <v>44</v>
      </c>
    </row>
    <row r="32" spans="1:25" ht="30" x14ac:dyDescent="0.25">
      <c r="A32" s="21">
        <v>18</v>
      </c>
      <c r="B32" s="24" t="s">
        <v>253</v>
      </c>
      <c r="C32" s="1" t="s">
        <v>13</v>
      </c>
      <c r="D32" s="30" t="s">
        <v>309</v>
      </c>
      <c r="E32" s="1" t="s">
        <v>44</v>
      </c>
      <c r="F32" s="59">
        <v>0</v>
      </c>
      <c r="G32" s="59">
        <v>0</v>
      </c>
      <c r="H32" s="1" t="s">
        <v>44</v>
      </c>
      <c r="I32" s="1" t="s">
        <v>44</v>
      </c>
      <c r="J32" s="1" t="s">
        <v>44</v>
      </c>
      <c r="K32" s="1" t="s">
        <v>44</v>
      </c>
      <c r="L32" s="1" t="s">
        <v>44</v>
      </c>
      <c r="M32" s="1" t="s">
        <v>44</v>
      </c>
      <c r="N32" s="1" t="s">
        <v>44</v>
      </c>
      <c r="O32" s="1" t="s">
        <v>44</v>
      </c>
      <c r="P32" s="1" t="s">
        <v>44</v>
      </c>
      <c r="Q32" s="1" t="s">
        <v>44</v>
      </c>
      <c r="R32" s="1" t="s">
        <v>44</v>
      </c>
      <c r="S32" s="1" t="s">
        <v>44</v>
      </c>
      <c r="T32" s="1" t="s">
        <v>44</v>
      </c>
      <c r="U32" s="1" t="s">
        <v>44</v>
      </c>
      <c r="V32" s="1" t="s">
        <v>44</v>
      </c>
      <c r="W32" s="1" t="s">
        <v>44</v>
      </c>
      <c r="X32" s="1" t="s">
        <v>44</v>
      </c>
      <c r="Y32" s="1" t="s">
        <v>44</v>
      </c>
    </row>
    <row r="33" spans="1:25" ht="75" x14ac:dyDescent="0.25">
      <c r="A33" s="21">
        <v>19</v>
      </c>
      <c r="B33" s="27" t="s">
        <v>308</v>
      </c>
      <c r="C33" s="1" t="s">
        <v>13</v>
      </c>
      <c r="D33" s="30" t="s">
        <v>309</v>
      </c>
      <c r="E33" s="1" t="s">
        <v>44</v>
      </c>
      <c r="F33" s="59">
        <v>0</v>
      </c>
      <c r="G33" s="59">
        <v>0</v>
      </c>
      <c r="H33" s="1" t="s">
        <v>44</v>
      </c>
      <c r="I33" s="1" t="s">
        <v>44</v>
      </c>
      <c r="J33" s="1" t="s">
        <v>44</v>
      </c>
      <c r="K33" s="1" t="s">
        <v>44</v>
      </c>
      <c r="L33" s="1" t="s">
        <v>44</v>
      </c>
      <c r="M33" s="1" t="s">
        <v>44</v>
      </c>
      <c r="N33" s="1" t="s">
        <v>44</v>
      </c>
      <c r="O33" s="1" t="s">
        <v>44</v>
      </c>
      <c r="P33" s="1" t="s">
        <v>44</v>
      </c>
      <c r="Q33" s="1" t="s">
        <v>44</v>
      </c>
      <c r="R33" s="1" t="s">
        <v>44</v>
      </c>
      <c r="S33" s="1" t="s">
        <v>44</v>
      </c>
      <c r="T33" s="1" t="s">
        <v>44</v>
      </c>
      <c r="U33" s="1" t="s">
        <v>44</v>
      </c>
      <c r="V33" s="1" t="s">
        <v>44</v>
      </c>
      <c r="W33" s="1" t="s">
        <v>44</v>
      </c>
      <c r="X33" s="1" t="s">
        <v>44</v>
      </c>
      <c r="Y33" s="1" t="s">
        <v>44</v>
      </c>
    </row>
    <row r="34" spans="1:25" s="37" customFormat="1" x14ac:dyDescent="0.25">
      <c r="A34" s="160">
        <v>5</v>
      </c>
      <c r="B34" s="23" t="s">
        <v>71</v>
      </c>
      <c r="C34" s="107"/>
      <c r="D34" s="32"/>
      <c r="E34" s="107"/>
      <c r="F34" s="62">
        <f t="shared" ref="F34:Y34" si="7">SUM(F29:F33)</f>
        <v>0</v>
      </c>
      <c r="G34" s="62">
        <f t="shared" si="7"/>
        <v>0</v>
      </c>
      <c r="H34" s="62">
        <f t="shared" si="7"/>
        <v>0</v>
      </c>
      <c r="I34" s="62">
        <f t="shared" si="7"/>
        <v>0</v>
      </c>
      <c r="J34" s="62">
        <f t="shared" si="7"/>
        <v>0</v>
      </c>
      <c r="K34" s="62">
        <f t="shared" si="7"/>
        <v>0</v>
      </c>
      <c r="L34" s="62">
        <f t="shared" si="7"/>
        <v>0</v>
      </c>
      <c r="M34" s="62">
        <f t="shared" si="7"/>
        <v>0</v>
      </c>
      <c r="N34" s="62">
        <f t="shared" si="7"/>
        <v>0</v>
      </c>
      <c r="O34" s="62">
        <f t="shared" si="7"/>
        <v>0</v>
      </c>
      <c r="P34" s="62">
        <f t="shared" si="7"/>
        <v>0</v>
      </c>
      <c r="Q34" s="62">
        <f t="shared" si="7"/>
        <v>0</v>
      </c>
      <c r="R34" s="62">
        <f t="shared" si="7"/>
        <v>0</v>
      </c>
      <c r="S34" s="62">
        <f t="shared" si="7"/>
        <v>0</v>
      </c>
      <c r="T34" s="62">
        <f t="shared" si="7"/>
        <v>0</v>
      </c>
      <c r="U34" s="62">
        <f t="shared" si="7"/>
        <v>0</v>
      </c>
      <c r="V34" s="62">
        <f t="shared" si="7"/>
        <v>0</v>
      </c>
      <c r="W34" s="62">
        <f t="shared" si="7"/>
        <v>0</v>
      </c>
      <c r="X34" s="62">
        <f t="shared" si="7"/>
        <v>0</v>
      </c>
      <c r="Y34" s="62">
        <f t="shared" si="7"/>
        <v>0</v>
      </c>
    </row>
    <row r="35" spans="1:25" x14ac:dyDescent="0.25">
      <c r="A35" s="21"/>
      <c r="B35" s="194" t="s">
        <v>67</v>
      </c>
      <c r="C35" s="195"/>
      <c r="D35" s="195"/>
      <c r="E35" s="195"/>
      <c r="F35" s="195"/>
      <c r="G35" s="195"/>
      <c r="H35" s="195"/>
      <c r="I35" s="195"/>
      <c r="J35" s="195"/>
      <c r="K35" s="195"/>
      <c r="L35" s="195"/>
      <c r="M35" s="195"/>
      <c r="N35" s="195"/>
      <c r="O35" s="195"/>
      <c r="P35" s="195"/>
      <c r="Q35" s="195"/>
      <c r="R35" s="195"/>
      <c r="S35" s="195"/>
      <c r="T35" s="195"/>
      <c r="U35" s="195"/>
      <c r="V35" s="195"/>
      <c r="W35" s="195"/>
      <c r="X35" s="195"/>
      <c r="Y35" s="196"/>
    </row>
    <row r="36" spans="1:25" ht="30" x14ac:dyDescent="0.25">
      <c r="A36" s="21">
        <v>20</v>
      </c>
      <c r="B36" s="27" t="s">
        <v>68</v>
      </c>
      <c r="C36" s="1" t="s">
        <v>13</v>
      </c>
      <c r="D36" s="30" t="s">
        <v>304</v>
      </c>
      <c r="E36" s="59">
        <v>3</v>
      </c>
      <c r="F36" s="58">
        <f t="shared" ref="F36:F43" si="8">SUM(G36:Y36)</f>
        <v>190</v>
      </c>
      <c r="G36" s="58">
        <v>8</v>
      </c>
      <c r="H36" s="58">
        <v>13</v>
      </c>
      <c r="I36" s="58">
        <v>8</v>
      </c>
      <c r="J36" s="58">
        <v>8</v>
      </c>
      <c r="K36" s="58">
        <v>0</v>
      </c>
      <c r="L36" s="58">
        <v>1</v>
      </c>
      <c r="M36" s="58">
        <v>24</v>
      </c>
      <c r="N36" s="58">
        <v>4</v>
      </c>
      <c r="O36" s="58">
        <v>11</v>
      </c>
      <c r="P36" s="58">
        <v>5</v>
      </c>
      <c r="Q36" s="58">
        <v>2</v>
      </c>
      <c r="R36" s="58">
        <v>2</v>
      </c>
      <c r="S36" s="58">
        <v>3</v>
      </c>
      <c r="T36" s="58">
        <v>2</v>
      </c>
      <c r="U36" s="58">
        <v>18</v>
      </c>
      <c r="V36" s="58">
        <v>7</v>
      </c>
      <c r="W36" s="58">
        <v>10</v>
      </c>
      <c r="X36" s="58">
        <v>4</v>
      </c>
      <c r="Y36" s="58">
        <v>60</v>
      </c>
    </row>
    <row r="37" spans="1:25" ht="45" x14ac:dyDescent="0.25">
      <c r="A37" s="21">
        <v>21</v>
      </c>
      <c r="B37" s="65" t="s">
        <v>97</v>
      </c>
      <c r="C37" s="1" t="s">
        <v>101</v>
      </c>
      <c r="D37" s="30" t="s">
        <v>304</v>
      </c>
      <c r="E37" s="59">
        <v>3</v>
      </c>
      <c r="F37" s="58">
        <f t="shared" si="8"/>
        <v>24689</v>
      </c>
      <c r="G37" s="58">
        <v>2644</v>
      </c>
      <c r="H37" s="58">
        <v>1690</v>
      </c>
      <c r="I37" s="58">
        <v>262</v>
      </c>
      <c r="J37" s="58">
        <v>288</v>
      </c>
      <c r="K37" s="58">
        <v>910</v>
      </c>
      <c r="L37" s="58">
        <v>380</v>
      </c>
      <c r="M37" s="58">
        <v>5990</v>
      </c>
      <c r="N37" s="58">
        <v>2398</v>
      </c>
      <c r="O37" s="58">
        <v>827</v>
      </c>
      <c r="P37" s="58">
        <v>489</v>
      </c>
      <c r="Q37" s="58">
        <v>124</v>
      </c>
      <c r="R37" s="58">
        <v>232</v>
      </c>
      <c r="S37" s="58">
        <v>335</v>
      </c>
      <c r="T37" s="58">
        <v>745</v>
      </c>
      <c r="U37" s="58">
        <v>2698</v>
      </c>
      <c r="V37" s="58">
        <v>3231</v>
      </c>
      <c r="W37" s="58">
        <v>511</v>
      </c>
      <c r="X37" s="58">
        <v>175</v>
      </c>
      <c r="Y37" s="58">
        <v>760</v>
      </c>
    </row>
    <row r="38" spans="1:25" ht="75" x14ac:dyDescent="0.25">
      <c r="A38" s="21">
        <v>22</v>
      </c>
      <c r="B38" s="65" t="s">
        <v>234</v>
      </c>
      <c r="C38" s="1" t="s">
        <v>101</v>
      </c>
      <c r="D38" s="30" t="s">
        <v>304</v>
      </c>
      <c r="E38" s="59">
        <v>3</v>
      </c>
      <c r="F38" s="58">
        <f t="shared" si="8"/>
        <v>5227</v>
      </c>
      <c r="G38" s="58">
        <v>977</v>
      </c>
      <c r="H38" s="58">
        <v>440</v>
      </c>
      <c r="I38" s="58">
        <v>3</v>
      </c>
      <c r="J38" s="58">
        <v>1</v>
      </c>
      <c r="K38" s="58">
        <v>1260</v>
      </c>
      <c r="L38" s="58">
        <v>737</v>
      </c>
      <c r="M38" s="58">
        <v>300</v>
      </c>
      <c r="N38" s="58">
        <v>199</v>
      </c>
      <c r="O38" s="58">
        <v>42</v>
      </c>
      <c r="P38" s="58">
        <v>61</v>
      </c>
      <c r="Q38" s="58">
        <v>10</v>
      </c>
      <c r="R38" s="58">
        <v>21</v>
      </c>
      <c r="S38" s="58">
        <v>65</v>
      </c>
      <c r="T38" s="58">
        <v>139</v>
      </c>
      <c r="U38" s="58">
        <v>518</v>
      </c>
      <c r="V38" s="58">
        <v>283</v>
      </c>
      <c r="W38" s="58">
        <v>12</v>
      </c>
      <c r="X38" s="58">
        <v>13</v>
      </c>
      <c r="Y38" s="58">
        <v>146</v>
      </c>
    </row>
    <row r="39" spans="1:25" ht="75" x14ac:dyDescent="0.25">
      <c r="A39" s="21">
        <v>23</v>
      </c>
      <c r="B39" s="65" t="s">
        <v>302</v>
      </c>
      <c r="C39" s="1" t="s">
        <v>13</v>
      </c>
      <c r="D39" s="30" t="s">
        <v>304</v>
      </c>
      <c r="E39" s="59">
        <v>1</v>
      </c>
      <c r="F39" s="58">
        <f t="shared" si="8"/>
        <v>2797</v>
      </c>
      <c r="G39" s="58">
        <v>305</v>
      </c>
      <c r="H39" s="58">
        <v>73</v>
      </c>
      <c r="I39" s="58">
        <v>12</v>
      </c>
      <c r="J39" s="58">
        <v>4</v>
      </c>
      <c r="K39" s="58">
        <v>34</v>
      </c>
      <c r="L39" s="58">
        <v>53</v>
      </c>
      <c r="M39" s="58">
        <v>433</v>
      </c>
      <c r="N39" s="2">
        <v>78</v>
      </c>
      <c r="O39" s="58">
        <v>121</v>
      </c>
      <c r="P39" s="58">
        <v>103</v>
      </c>
      <c r="Q39" s="58">
        <v>25</v>
      </c>
      <c r="R39" s="58">
        <v>49</v>
      </c>
      <c r="S39" s="58">
        <v>33</v>
      </c>
      <c r="T39" s="1" t="s">
        <v>44</v>
      </c>
      <c r="U39" s="58">
        <v>899</v>
      </c>
      <c r="V39" s="58">
        <v>378</v>
      </c>
      <c r="W39" s="58">
        <v>162</v>
      </c>
      <c r="X39" s="58">
        <v>35</v>
      </c>
      <c r="Y39" s="1" t="s">
        <v>44</v>
      </c>
    </row>
    <row r="40" spans="1:25" ht="48" x14ac:dyDescent="0.25">
      <c r="A40" s="21">
        <v>24</v>
      </c>
      <c r="B40" s="169" t="s">
        <v>402</v>
      </c>
      <c r="C40" s="1" t="s">
        <v>13</v>
      </c>
      <c r="D40" s="30" t="s">
        <v>304</v>
      </c>
      <c r="E40" s="59">
        <v>1</v>
      </c>
      <c r="F40" s="58">
        <f t="shared" si="8"/>
        <v>14521</v>
      </c>
      <c r="G40" s="58">
        <v>2756</v>
      </c>
      <c r="H40" s="58">
        <v>241</v>
      </c>
      <c r="I40" s="58">
        <v>203</v>
      </c>
      <c r="J40" s="58">
        <v>258</v>
      </c>
      <c r="K40" s="58">
        <v>99</v>
      </c>
      <c r="L40" s="58">
        <v>198</v>
      </c>
      <c r="M40" s="58">
        <v>1803</v>
      </c>
      <c r="N40" s="58">
        <v>252</v>
      </c>
      <c r="O40" s="58">
        <v>554</v>
      </c>
      <c r="P40" s="58">
        <v>319</v>
      </c>
      <c r="Q40" s="58">
        <v>246</v>
      </c>
      <c r="R40" s="58">
        <v>121</v>
      </c>
      <c r="S40" s="58">
        <v>360</v>
      </c>
      <c r="T40" s="58">
        <v>670</v>
      </c>
      <c r="U40" s="58">
        <v>4199</v>
      </c>
      <c r="V40" s="58">
        <v>1151</v>
      </c>
      <c r="W40" s="58">
        <v>500</v>
      </c>
      <c r="X40" s="58">
        <v>26</v>
      </c>
      <c r="Y40" s="58">
        <v>565</v>
      </c>
    </row>
    <row r="41" spans="1:25" ht="48" x14ac:dyDescent="0.25">
      <c r="A41" s="21">
        <v>25</v>
      </c>
      <c r="B41" s="169" t="s">
        <v>403</v>
      </c>
      <c r="C41" s="1" t="s">
        <v>13</v>
      </c>
      <c r="D41" s="30" t="s">
        <v>304</v>
      </c>
      <c r="E41" s="59">
        <v>1</v>
      </c>
      <c r="F41" s="58">
        <f t="shared" si="8"/>
        <v>7920</v>
      </c>
      <c r="G41" s="58">
        <v>850</v>
      </c>
      <c r="H41" s="58">
        <v>177</v>
      </c>
      <c r="I41" s="58">
        <v>133</v>
      </c>
      <c r="J41" s="58">
        <v>216</v>
      </c>
      <c r="K41" s="58">
        <v>133</v>
      </c>
      <c r="L41" s="58">
        <v>89</v>
      </c>
      <c r="M41" s="58">
        <v>1379</v>
      </c>
      <c r="N41" s="58">
        <v>459</v>
      </c>
      <c r="O41" s="58">
        <v>261</v>
      </c>
      <c r="P41" s="58">
        <v>355</v>
      </c>
      <c r="Q41" s="58">
        <v>154</v>
      </c>
      <c r="R41" s="58">
        <v>191</v>
      </c>
      <c r="S41" s="58">
        <v>189</v>
      </c>
      <c r="T41" s="58">
        <v>299</v>
      </c>
      <c r="U41" s="58">
        <v>1082</v>
      </c>
      <c r="V41" s="58">
        <v>763</v>
      </c>
      <c r="W41" s="58">
        <v>687</v>
      </c>
      <c r="X41" s="58">
        <v>26</v>
      </c>
      <c r="Y41" s="58">
        <v>477</v>
      </c>
    </row>
    <row r="42" spans="1:25" ht="75" x14ac:dyDescent="0.25">
      <c r="A42" s="21">
        <v>26</v>
      </c>
      <c r="B42" s="65" t="s">
        <v>303</v>
      </c>
      <c r="C42" s="1" t="s">
        <v>13</v>
      </c>
      <c r="D42" s="30" t="s">
        <v>304</v>
      </c>
      <c r="E42" s="59">
        <v>1</v>
      </c>
      <c r="F42" s="58">
        <f t="shared" si="8"/>
        <v>29158</v>
      </c>
      <c r="G42" s="58">
        <v>5934</v>
      </c>
      <c r="H42" s="58">
        <v>1147</v>
      </c>
      <c r="I42" s="58">
        <v>1190</v>
      </c>
      <c r="J42" s="58">
        <v>679</v>
      </c>
      <c r="K42" s="58">
        <v>0</v>
      </c>
      <c r="L42" s="58">
        <v>543</v>
      </c>
      <c r="M42" s="58">
        <v>2125</v>
      </c>
      <c r="N42" s="58">
        <v>284</v>
      </c>
      <c r="O42" s="58">
        <v>2321</v>
      </c>
      <c r="P42" s="58">
        <v>667</v>
      </c>
      <c r="Q42" s="58">
        <v>135</v>
      </c>
      <c r="R42" s="58">
        <v>251</v>
      </c>
      <c r="S42" s="58">
        <v>728</v>
      </c>
      <c r="T42" s="58">
        <v>1120</v>
      </c>
      <c r="U42" s="58">
        <v>5946</v>
      </c>
      <c r="V42" s="58">
        <v>3260</v>
      </c>
      <c r="W42" s="58">
        <v>1608</v>
      </c>
      <c r="X42" s="58">
        <v>17</v>
      </c>
      <c r="Y42" s="58">
        <v>1203</v>
      </c>
    </row>
    <row r="43" spans="1:25" ht="75" x14ac:dyDescent="0.25">
      <c r="A43" s="21">
        <v>27</v>
      </c>
      <c r="B43" s="26" t="s">
        <v>235</v>
      </c>
      <c r="C43" s="3" t="s">
        <v>100</v>
      </c>
      <c r="D43" s="30" t="s">
        <v>304</v>
      </c>
      <c r="E43" s="59">
        <v>1</v>
      </c>
      <c r="F43" s="58">
        <f t="shared" si="8"/>
        <v>5276</v>
      </c>
      <c r="G43" s="58">
        <v>1754</v>
      </c>
      <c r="H43" s="58">
        <v>38</v>
      </c>
      <c r="I43" s="58">
        <v>89</v>
      </c>
      <c r="J43" s="58">
        <v>111</v>
      </c>
      <c r="K43" s="58">
        <v>4</v>
      </c>
      <c r="L43" s="58">
        <v>1</v>
      </c>
      <c r="M43" s="58">
        <v>818</v>
      </c>
      <c r="N43" s="58">
        <v>145</v>
      </c>
      <c r="O43" s="58">
        <v>30</v>
      </c>
      <c r="P43" s="58">
        <v>73</v>
      </c>
      <c r="Q43" s="58">
        <v>24</v>
      </c>
      <c r="R43" s="58">
        <v>0</v>
      </c>
      <c r="S43" s="58">
        <v>70</v>
      </c>
      <c r="T43" s="58">
        <v>279</v>
      </c>
      <c r="U43" s="58">
        <v>1692</v>
      </c>
      <c r="V43" s="58">
        <v>41</v>
      </c>
      <c r="W43" s="58">
        <v>48</v>
      </c>
      <c r="X43" s="58">
        <v>0</v>
      </c>
      <c r="Y43" s="58">
        <v>59</v>
      </c>
    </row>
    <row r="44" spans="1:25" s="37" customFormat="1" x14ac:dyDescent="0.25">
      <c r="A44" s="160">
        <v>8</v>
      </c>
      <c r="B44" s="23" t="s">
        <v>71</v>
      </c>
      <c r="C44" s="107"/>
      <c r="D44" s="32"/>
      <c r="E44" s="107"/>
      <c r="F44" s="63">
        <f t="shared" ref="F44:Y44" si="9">SUM(F36:F43)</f>
        <v>89778</v>
      </c>
      <c r="G44" s="63">
        <f t="shared" si="9"/>
        <v>15228</v>
      </c>
      <c r="H44" s="63">
        <f t="shared" si="9"/>
        <v>3819</v>
      </c>
      <c r="I44" s="63">
        <f t="shared" si="9"/>
        <v>1900</v>
      </c>
      <c r="J44" s="63">
        <f t="shared" si="9"/>
        <v>1565</v>
      </c>
      <c r="K44" s="63">
        <f t="shared" si="9"/>
        <v>2440</v>
      </c>
      <c r="L44" s="63">
        <f t="shared" si="9"/>
        <v>2002</v>
      </c>
      <c r="M44" s="63">
        <f t="shared" si="9"/>
        <v>12872</v>
      </c>
      <c r="N44" s="63">
        <f t="shared" si="9"/>
        <v>3819</v>
      </c>
      <c r="O44" s="63">
        <f t="shared" si="9"/>
        <v>4167</v>
      </c>
      <c r="P44" s="63">
        <f t="shared" si="9"/>
        <v>2072</v>
      </c>
      <c r="Q44" s="63">
        <f t="shared" si="9"/>
        <v>720</v>
      </c>
      <c r="R44" s="63">
        <f t="shared" si="9"/>
        <v>867</v>
      </c>
      <c r="S44" s="63">
        <f t="shared" si="9"/>
        <v>1783</v>
      </c>
      <c r="T44" s="63">
        <f t="shared" si="9"/>
        <v>3254</v>
      </c>
      <c r="U44" s="63">
        <f t="shared" si="9"/>
        <v>17052</v>
      </c>
      <c r="V44" s="63">
        <f t="shared" si="9"/>
        <v>9114</v>
      </c>
      <c r="W44" s="63">
        <f t="shared" si="9"/>
        <v>3538</v>
      </c>
      <c r="X44" s="63">
        <f t="shared" si="9"/>
        <v>296</v>
      </c>
      <c r="Y44" s="63">
        <f t="shared" si="9"/>
        <v>3270</v>
      </c>
    </row>
    <row r="45" spans="1:25" ht="24" customHeight="1" x14ac:dyDescent="0.25">
      <c r="A45" s="21"/>
      <c r="B45" s="194" t="s">
        <v>16</v>
      </c>
      <c r="C45" s="195"/>
      <c r="D45" s="195"/>
      <c r="E45" s="195"/>
      <c r="F45" s="195"/>
      <c r="G45" s="195"/>
      <c r="H45" s="195"/>
      <c r="I45" s="195"/>
      <c r="J45" s="195"/>
      <c r="K45" s="195"/>
      <c r="L45" s="195"/>
      <c r="M45" s="195"/>
      <c r="N45" s="195"/>
      <c r="O45" s="195"/>
      <c r="P45" s="195"/>
      <c r="Q45" s="195"/>
      <c r="R45" s="195"/>
      <c r="S45" s="195"/>
      <c r="T45" s="195"/>
      <c r="U45" s="195"/>
      <c r="V45" s="195"/>
      <c r="W45" s="195"/>
      <c r="X45" s="195"/>
      <c r="Y45" s="196"/>
    </row>
    <row r="46" spans="1:25" ht="36" x14ac:dyDescent="0.25">
      <c r="A46" s="21">
        <v>28</v>
      </c>
      <c r="B46" s="132" t="s">
        <v>85</v>
      </c>
      <c r="C46" s="1" t="s">
        <v>13</v>
      </c>
      <c r="D46" s="30" t="s">
        <v>301</v>
      </c>
      <c r="E46" s="59">
        <v>3</v>
      </c>
      <c r="F46" s="58">
        <f>SUM(G46:Y46)</f>
        <v>163</v>
      </c>
      <c r="G46" s="58">
        <v>11</v>
      </c>
      <c r="H46" s="58">
        <v>2</v>
      </c>
      <c r="I46" s="58">
        <v>2</v>
      </c>
      <c r="J46" s="58">
        <v>8</v>
      </c>
      <c r="K46" s="58">
        <v>0</v>
      </c>
      <c r="L46" s="58">
        <v>0</v>
      </c>
      <c r="M46" s="58">
        <v>37</v>
      </c>
      <c r="N46" s="58">
        <v>13</v>
      </c>
      <c r="O46" s="58">
        <v>0</v>
      </c>
      <c r="P46" s="58">
        <v>10</v>
      </c>
      <c r="Q46" s="58">
        <v>0</v>
      </c>
      <c r="R46" s="58">
        <v>6</v>
      </c>
      <c r="S46" s="58">
        <v>1</v>
      </c>
      <c r="T46" s="58">
        <v>47</v>
      </c>
      <c r="U46" s="58">
        <v>23</v>
      </c>
      <c r="V46" s="58">
        <v>1</v>
      </c>
      <c r="W46" s="58">
        <v>0</v>
      </c>
      <c r="X46" s="58">
        <v>0</v>
      </c>
      <c r="Y46" s="58">
        <v>2</v>
      </c>
    </row>
    <row r="47" spans="1:25" ht="60" x14ac:dyDescent="0.25">
      <c r="A47" s="21">
        <v>29</v>
      </c>
      <c r="B47" s="65" t="s">
        <v>236</v>
      </c>
      <c r="C47" s="1" t="s">
        <v>13</v>
      </c>
      <c r="D47" s="30" t="s">
        <v>301</v>
      </c>
      <c r="E47" s="59">
        <v>1</v>
      </c>
      <c r="F47" s="58">
        <f>SUM(G47:Y47)</f>
        <v>5</v>
      </c>
      <c r="G47" s="59">
        <v>0</v>
      </c>
      <c r="H47" s="59">
        <v>0</v>
      </c>
      <c r="I47" s="59">
        <v>0</v>
      </c>
      <c r="J47" s="59">
        <v>1</v>
      </c>
      <c r="K47" s="59">
        <v>0</v>
      </c>
      <c r="L47" s="59">
        <v>0</v>
      </c>
      <c r="M47" s="59">
        <v>1</v>
      </c>
      <c r="N47" s="59">
        <v>0</v>
      </c>
      <c r="O47" s="59">
        <v>1</v>
      </c>
      <c r="P47" s="59">
        <v>0</v>
      </c>
      <c r="Q47" s="59">
        <v>0</v>
      </c>
      <c r="R47" s="59">
        <v>0</v>
      </c>
      <c r="S47" s="59">
        <v>0</v>
      </c>
      <c r="T47" s="59">
        <v>2</v>
      </c>
      <c r="U47" s="59">
        <v>0</v>
      </c>
      <c r="V47" s="59">
        <v>0</v>
      </c>
      <c r="W47" s="59">
        <v>0</v>
      </c>
      <c r="X47" s="59">
        <v>0</v>
      </c>
      <c r="Y47" s="59">
        <v>0</v>
      </c>
    </row>
    <row r="48" spans="1:25" ht="60" x14ac:dyDescent="0.25">
      <c r="A48" s="21"/>
      <c r="B48" s="65" t="s">
        <v>237</v>
      </c>
      <c r="C48" s="1" t="s">
        <v>13</v>
      </c>
      <c r="D48" s="30" t="s">
        <v>301</v>
      </c>
      <c r="E48" s="1" t="s">
        <v>44</v>
      </c>
      <c r="F48" s="58">
        <f>SUM(G48:Y48)</f>
        <v>1</v>
      </c>
      <c r="G48" s="59">
        <v>0</v>
      </c>
      <c r="H48" s="59">
        <v>0</v>
      </c>
      <c r="I48" s="1" t="s">
        <v>203</v>
      </c>
      <c r="J48" s="59">
        <v>1</v>
      </c>
      <c r="K48" s="59">
        <v>0</v>
      </c>
      <c r="L48" s="59">
        <v>0</v>
      </c>
      <c r="M48" s="59">
        <v>0</v>
      </c>
      <c r="N48" s="59">
        <v>0</v>
      </c>
      <c r="O48" s="59">
        <v>0</v>
      </c>
      <c r="P48" s="59">
        <v>0</v>
      </c>
      <c r="Q48" s="59">
        <v>0</v>
      </c>
      <c r="R48" s="59">
        <v>0</v>
      </c>
      <c r="S48" s="59">
        <v>0</v>
      </c>
      <c r="T48" s="59">
        <v>0</v>
      </c>
      <c r="U48" s="59">
        <v>0</v>
      </c>
      <c r="V48" s="59">
        <v>0</v>
      </c>
      <c r="W48" s="59">
        <v>0</v>
      </c>
      <c r="X48" s="59">
        <v>0</v>
      </c>
      <c r="Y48" s="59">
        <v>0</v>
      </c>
    </row>
    <row r="49" spans="1:25" s="37" customFormat="1" x14ac:dyDescent="0.25">
      <c r="A49" s="21"/>
      <c r="B49" s="23" t="s">
        <v>71</v>
      </c>
      <c r="C49" s="107"/>
      <c r="D49" s="32"/>
      <c r="E49" s="107"/>
      <c r="F49" s="62">
        <f t="shared" ref="F49:Y49" si="10">SUM(F46:F48)</f>
        <v>169</v>
      </c>
      <c r="G49" s="62">
        <f t="shared" si="10"/>
        <v>11</v>
      </c>
      <c r="H49" s="62">
        <f t="shared" si="10"/>
        <v>2</v>
      </c>
      <c r="I49" s="62">
        <f t="shared" si="10"/>
        <v>2</v>
      </c>
      <c r="J49" s="62">
        <f t="shared" si="10"/>
        <v>10</v>
      </c>
      <c r="K49" s="62">
        <f t="shared" si="10"/>
        <v>0</v>
      </c>
      <c r="L49" s="62">
        <f t="shared" si="10"/>
        <v>0</v>
      </c>
      <c r="M49" s="62">
        <f t="shared" si="10"/>
        <v>38</v>
      </c>
      <c r="N49" s="62">
        <f t="shared" si="10"/>
        <v>13</v>
      </c>
      <c r="O49" s="62">
        <f t="shared" si="10"/>
        <v>1</v>
      </c>
      <c r="P49" s="62">
        <f t="shared" si="10"/>
        <v>10</v>
      </c>
      <c r="Q49" s="62">
        <f t="shared" si="10"/>
        <v>0</v>
      </c>
      <c r="R49" s="62">
        <f t="shared" si="10"/>
        <v>6</v>
      </c>
      <c r="S49" s="62">
        <f t="shared" si="10"/>
        <v>1</v>
      </c>
      <c r="T49" s="62">
        <f t="shared" si="10"/>
        <v>49</v>
      </c>
      <c r="U49" s="62">
        <f t="shared" si="10"/>
        <v>23</v>
      </c>
      <c r="V49" s="62">
        <f t="shared" si="10"/>
        <v>1</v>
      </c>
      <c r="W49" s="62">
        <f t="shared" si="10"/>
        <v>0</v>
      </c>
      <c r="X49" s="62">
        <f t="shared" si="10"/>
        <v>0</v>
      </c>
      <c r="Y49" s="62">
        <f t="shared" si="10"/>
        <v>2</v>
      </c>
    </row>
    <row r="50" spans="1:25" ht="34.5" customHeight="1" x14ac:dyDescent="0.25">
      <c r="A50" s="21"/>
      <c r="B50" s="194" t="s">
        <v>111</v>
      </c>
      <c r="C50" s="195"/>
      <c r="D50" s="195"/>
      <c r="E50" s="195"/>
      <c r="F50" s="195"/>
      <c r="G50" s="195"/>
      <c r="H50" s="195"/>
      <c r="I50" s="195"/>
      <c r="J50" s="195"/>
      <c r="K50" s="195"/>
      <c r="L50" s="195"/>
      <c r="M50" s="195"/>
      <c r="N50" s="195"/>
      <c r="O50" s="195"/>
      <c r="P50" s="195"/>
      <c r="Q50" s="195"/>
      <c r="R50" s="195"/>
      <c r="S50" s="195"/>
      <c r="T50" s="195"/>
      <c r="U50" s="195"/>
      <c r="V50" s="195"/>
      <c r="W50" s="195"/>
      <c r="X50" s="195"/>
      <c r="Y50" s="196"/>
    </row>
    <row r="51" spans="1:25" ht="45" x14ac:dyDescent="0.25">
      <c r="A51" s="21">
        <v>30</v>
      </c>
      <c r="B51" s="27" t="s">
        <v>238</v>
      </c>
      <c r="C51" s="1" t="s">
        <v>13</v>
      </c>
      <c r="D51" s="98" t="s">
        <v>299</v>
      </c>
      <c r="E51" s="2">
        <v>1</v>
      </c>
      <c r="F51" s="58">
        <f>SUM(G51:Y51)</f>
        <v>104669</v>
      </c>
      <c r="G51" s="58">
        <v>14838</v>
      </c>
      <c r="H51" s="58">
        <v>4408</v>
      </c>
      <c r="I51" s="58">
        <v>2098</v>
      </c>
      <c r="J51" s="58">
        <v>1965</v>
      </c>
      <c r="K51" s="58">
        <v>1812</v>
      </c>
      <c r="L51" s="58">
        <v>571</v>
      </c>
      <c r="M51" s="58">
        <v>13891</v>
      </c>
      <c r="N51" s="58">
        <v>4964</v>
      </c>
      <c r="O51" s="58">
        <v>5950</v>
      </c>
      <c r="P51" s="58">
        <v>9826</v>
      </c>
      <c r="Q51" s="58">
        <v>790</v>
      </c>
      <c r="R51" s="58">
        <v>1924</v>
      </c>
      <c r="S51" s="58">
        <v>1184</v>
      </c>
      <c r="T51" s="58">
        <v>9073</v>
      </c>
      <c r="U51" s="58">
        <v>18269</v>
      </c>
      <c r="V51" s="58">
        <v>7833</v>
      </c>
      <c r="W51" s="58">
        <v>1568</v>
      </c>
      <c r="X51" s="58">
        <v>851</v>
      </c>
      <c r="Y51" s="58">
        <v>2854</v>
      </c>
    </row>
    <row r="52" spans="1:25" ht="45" x14ac:dyDescent="0.25">
      <c r="A52" s="21">
        <v>31</v>
      </c>
      <c r="B52" s="27" t="s">
        <v>239</v>
      </c>
      <c r="C52" s="1" t="s">
        <v>13</v>
      </c>
      <c r="D52" s="98" t="s">
        <v>299</v>
      </c>
      <c r="E52" s="2">
        <v>3</v>
      </c>
      <c r="F52" s="58">
        <f>SUM(G52:Y52)</f>
        <v>47952</v>
      </c>
      <c r="G52" s="58">
        <v>4704</v>
      </c>
      <c r="H52" s="58">
        <v>2807</v>
      </c>
      <c r="I52" s="58">
        <v>173</v>
      </c>
      <c r="J52" s="58">
        <v>94</v>
      </c>
      <c r="K52" s="58">
        <v>1932</v>
      </c>
      <c r="L52" s="58">
        <v>301</v>
      </c>
      <c r="M52" s="58">
        <v>7009</v>
      </c>
      <c r="N52" s="58">
        <v>1771</v>
      </c>
      <c r="O52" s="58">
        <v>3219</v>
      </c>
      <c r="P52" s="58">
        <v>3071</v>
      </c>
      <c r="Q52" s="58">
        <v>51</v>
      </c>
      <c r="R52" s="58">
        <v>407</v>
      </c>
      <c r="S52" s="58">
        <v>313</v>
      </c>
      <c r="T52" s="58">
        <v>4082</v>
      </c>
      <c r="U52" s="58">
        <v>9309</v>
      </c>
      <c r="V52" s="58">
        <v>6734</v>
      </c>
      <c r="W52" s="58">
        <v>1109</v>
      </c>
      <c r="X52" s="58">
        <v>177</v>
      </c>
      <c r="Y52" s="58">
        <v>689</v>
      </c>
    </row>
    <row r="53" spans="1:25" s="37" customFormat="1" x14ac:dyDescent="0.25">
      <c r="A53" s="160">
        <v>2</v>
      </c>
      <c r="B53" s="23" t="s">
        <v>71</v>
      </c>
      <c r="C53" s="107"/>
      <c r="D53" s="32"/>
      <c r="E53" s="11"/>
      <c r="F53" s="63">
        <f t="shared" ref="F53:Y53" si="11">SUM(F51:F52)</f>
        <v>152621</v>
      </c>
      <c r="G53" s="63">
        <f t="shared" si="11"/>
        <v>19542</v>
      </c>
      <c r="H53" s="63">
        <f t="shared" si="11"/>
        <v>7215</v>
      </c>
      <c r="I53" s="63">
        <f t="shared" si="11"/>
        <v>2271</v>
      </c>
      <c r="J53" s="63">
        <f t="shared" si="11"/>
        <v>2059</v>
      </c>
      <c r="K53" s="63">
        <f t="shared" si="11"/>
        <v>3744</v>
      </c>
      <c r="L53" s="63">
        <f t="shared" si="11"/>
        <v>872</v>
      </c>
      <c r="M53" s="63">
        <f t="shared" si="11"/>
        <v>20900</v>
      </c>
      <c r="N53" s="63">
        <f t="shared" si="11"/>
        <v>6735</v>
      </c>
      <c r="O53" s="63">
        <f t="shared" si="11"/>
        <v>9169</v>
      </c>
      <c r="P53" s="63">
        <f t="shared" si="11"/>
        <v>12897</v>
      </c>
      <c r="Q53" s="63">
        <f t="shared" si="11"/>
        <v>841</v>
      </c>
      <c r="R53" s="63">
        <f t="shared" si="11"/>
        <v>2331</v>
      </c>
      <c r="S53" s="63">
        <f t="shared" si="11"/>
        <v>1497</v>
      </c>
      <c r="T53" s="63">
        <f t="shared" si="11"/>
        <v>13155</v>
      </c>
      <c r="U53" s="63">
        <f t="shared" si="11"/>
        <v>27578</v>
      </c>
      <c r="V53" s="63">
        <f t="shared" si="11"/>
        <v>14567</v>
      </c>
      <c r="W53" s="63">
        <f t="shared" si="11"/>
        <v>2677</v>
      </c>
      <c r="X53" s="63">
        <f t="shared" si="11"/>
        <v>1028</v>
      </c>
      <c r="Y53" s="63">
        <f t="shared" si="11"/>
        <v>3543</v>
      </c>
    </row>
    <row r="54" spans="1:25" x14ac:dyDescent="0.25">
      <c r="A54" s="21"/>
      <c r="B54" s="194" t="s">
        <v>90</v>
      </c>
      <c r="C54" s="195"/>
      <c r="D54" s="195"/>
      <c r="E54" s="195"/>
      <c r="F54" s="195"/>
      <c r="G54" s="195"/>
      <c r="H54" s="195"/>
      <c r="I54" s="195"/>
      <c r="J54" s="195"/>
      <c r="K54" s="195"/>
      <c r="L54" s="195"/>
      <c r="M54" s="195"/>
      <c r="N54" s="195"/>
      <c r="O54" s="195"/>
      <c r="P54" s="195"/>
      <c r="Q54" s="195"/>
      <c r="R54" s="195"/>
      <c r="S54" s="195"/>
      <c r="T54" s="195"/>
      <c r="U54" s="195"/>
      <c r="V54" s="195"/>
      <c r="W54" s="195"/>
      <c r="X54" s="195"/>
      <c r="Y54" s="196"/>
    </row>
    <row r="55" spans="1:25" ht="45" x14ac:dyDescent="0.25">
      <c r="A55" s="21">
        <v>32</v>
      </c>
      <c r="B55" s="27" t="s">
        <v>79</v>
      </c>
      <c r="C55" s="1" t="s">
        <v>13</v>
      </c>
      <c r="D55" s="98" t="s">
        <v>298</v>
      </c>
      <c r="E55" s="2">
        <v>3</v>
      </c>
      <c r="F55" s="58">
        <f>SUM(G55:Y55)</f>
        <v>152</v>
      </c>
      <c r="G55" s="58">
        <v>96</v>
      </c>
      <c r="H55" s="58">
        <v>2</v>
      </c>
      <c r="I55" s="58">
        <v>0</v>
      </c>
      <c r="J55" s="58">
        <v>7</v>
      </c>
      <c r="K55" s="58">
        <v>1</v>
      </c>
      <c r="L55" s="58">
        <v>0</v>
      </c>
      <c r="M55" s="58">
        <v>8</v>
      </c>
      <c r="N55" s="58">
        <v>1</v>
      </c>
      <c r="O55" s="58">
        <v>0</v>
      </c>
      <c r="P55" s="58">
        <v>4</v>
      </c>
      <c r="Q55" s="58">
        <v>3</v>
      </c>
      <c r="R55" s="58">
        <v>1</v>
      </c>
      <c r="S55" s="58">
        <v>0</v>
      </c>
      <c r="T55" s="58">
        <v>5</v>
      </c>
      <c r="U55" s="58">
        <v>2</v>
      </c>
      <c r="V55" s="58">
        <v>3</v>
      </c>
      <c r="W55" s="58">
        <v>0</v>
      </c>
      <c r="X55" s="58">
        <v>5</v>
      </c>
      <c r="Y55" s="58">
        <v>14</v>
      </c>
    </row>
    <row r="56" spans="1:25" s="37" customFormat="1" x14ac:dyDescent="0.25">
      <c r="A56" s="160">
        <v>1</v>
      </c>
      <c r="B56" s="23" t="s">
        <v>71</v>
      </c>
      <c r="C56" s="107"/>
      <c r="D56" s="32"/>
      <c r="E56" s="11"/>
      <c r="F56" s="62">
        <f>SUM(F55)</f>
        <v>152</v>
      </c>
      <c r="G56" s="62">
        <f t="shared" ref="G56:Y56" si="12">SUM(G55)</f>
        <v>96</v>
      </c>
      <c r="H56" s="62">
        <f t="shared" ref="H56:L56" si="13">SUM(H55)</f>
        <v>2</v>
      </c>
      <c r="I56" s="62">
        <f t="shared" si="13"/>
        <v>0</v>
      </c>
      <c r="J56" s="62">
        <f t="shared" si="13"/>
        <v>7</v>
      </c>
      <c r="K56" s="62">
        <f t="shared" si="13"/>
        <v>1</v>
      </c>
      <c r="L56" s="62">
        <f t="shared" si="13"/>
        <v>0</v>
      </c>
      <c r="M56" s="62">
        <f t="shared" si="12"/>
        <v>8</v>
      </c>
      <c r="N56" s="62">
        <f t="shared" ref="N56:S56" si="14">SUM(N55)</f>
        <v>1</v>
      </c>
      <c r="O56" s="62">
        <f t="shared" si="14"/>
        <v>0</v>
      </c>
      <c r="P56" s="62">
        <f t="shared" si="14"/>
        <v>4</v>
      </c>
      <c r="Q56" s="62">
        <f t="shared" si="14"/>
        <v>3</v>
      </c>
      <c r="R56" s="62">
        <f t="shared" si="14"/>
        <v>1</v>
      </c>
      <c r="S56" s="62">
        <f t="shared" si="14"/>
        <v>0</v>
      </c>
      <c r="T56" s="62">
        <f t="shared" si="12"/>
        <v>5</v>
      </c>
      <c r="U56" s="62">
        <f t="shared" si="12"/>
        <v>2</v>
      </c>
      <c r="V56" s="62">
        <f t="shared" si="12"/>
        <v>3</v>
      </c>
      <c r="W56" s="62">
        <f t="shared" si="12"/>
        <v>0</v>
      </c>
      <c r="X56" s="62">
        <f t="shared" si="12"/>
        <v>5</v>
      </c>
      <c r="Y56" s="62">
        <f t="shared" si="12"/>
        <v>14</v>
      </c>
    </row>
    <row r="57" spans="1:25" x14ac:dyDescent="0.25">
      <c r="A57" s="21"/>
      <c r="B57" s="194" t="s">
        <v>69</v>
      </c>
      <c r="C57" s="195"/>
      <c r="D57" s="195"/>
      <c r="E57" s="195"/>
      <c r="F57" s="195"/>
      <c r="G57" s="195"/>
      <c r="H57" s="195"/>
      <c r="I57" s="195"/>
      <c r="J57" s="195"/>
      <c r="K57" s="195"/>
      <c r="L57" s="195"/>
      <c r="M57" s="195"/>
      <c r="N57" s="195"/>
      <c r="O57" s="195"/>
      <c r="P57" s="195"/>
      <c r="Q57" s="195"/>
      <c r="R57" s="195"/>
      <c r="S57" s="195"/>
      <c r="T57" s="195"/>
      <c r="U57" s="195"/>
      <c r="V57" s="195"/>
      <c r="W57" s="195"/>
      <c r="X57" s="195"/>
      <c r="Y57" s="196"/>
    </row>
    <row r="58" spans="1:25" ht="105" x14ac:dyDescent="0.25">
      <c r="A58" s="21">
        <v>33</v>
      </c>
      <c r="B58" s="27" t="s">
        <v>254</v>
      </c>
      <c r="C58" s="3" t="s">
        <v>100</v>
      </c>
      <c r="D58" s="30" t="s">
        <v>255</v>
      </c>
      <c r="E58" s="2">
        <v>1</v>
      </c>
      <c r="F58" s="58">
        <f>SUM(G58:Y58)</f>
        <v>10</v>
      </c>
      <c r="G58" s="59">
        <v>2</v>
      </c>
      <c r="H58" s="59">
        <v>0</v>
      </c>
      <c r="I58" s="59">
        <v>0</v>
      </c>
      <c r="J58" s="59">
        <v>0</v>
      </c>
      <c r="K58" s="59">
        <v>0</v>
      </c>
      <c r="L58" s="59">
        <v>0</v>
      </c>
      <c r="M58" s="59">
        <v>0</v>
      </c>
      <c r="N58" s="59">
        <v>0</v>
      </c>
      <c r="O58" s="59">
        <v>0</v>
      </c>
      <c r="P58" s="59">
        <v>1</v>
      </c>
      <c r="Q58" s="59">
        <v>1</v>
      </c>
      <c r="R58" s="59">
        <v>2</v>
      </c>
      <c r="S58" s="59">
        <v>1</v>
      </c>
      <c r="T58" s="59">
        <v>0</v>
      </c>
      <c r="U58" s="59">
        <v>2</v>
      </c>
      <c r="V58" s="59">
        <v>1</v>
      </c>
      <c r="W58" s="59">
        <v>0</v>
      </c>
      <c r="X58" s="59">
        <v>0</v>
      </c>
      <c r="Y58" s="59">
        <v>0</v>
      </c>
    </row>
    <row r="59" spans="1:25" s="37" customFormat="1" x14ac:dyDescent="0.25">
      <c r="A59" s="160">
        <v>1</v>
      </c>
      <c r="B59" s="23" t="s">
        <v>71</v>
      </c>
      <c r="C59" s="107"/>
      <c r="D59" s="32"/>
      <c r="E59" s="11"/>
      <c r="F59" s="38">
        <f t="shared" ref="F59:Y59" si="15">SUM(F58:F58)</f>
        <v>10</v>
      </c>
      <c r="G59" s="38">
        <f t="shared" si="15"/>
        <v>2</v>
      </c>
      <c r="H59" s="38">
        <f t="shared" si="15"/>
        <v>0</v>
      </c>
      <c r="I59" s="38">
        <f t="shared" si="15"/>
        <v>0</v>
      </c>
      <c r="J59" s="38">
        <f t="shared" si="15"/>
        <v>0</v>
      </c>
      <c r="K59" s="38">
        <f t="shared" si="15"/>
        <v>0</v>
      </c>
      <c r="L59" s="38">
        <f t="shared" si="15"/>
        <v>0</v>
      </c>
      <c r="M59" s="38">
        <f t="shared" si="15"/>
        <v>0</v>
      </c>
      <c r="N59" s="38">
        <f t="shared" si="15"/>
        <v>0</v>
      </c>
      <c r="O59" s="38">
        <f t="shared" si="15"/>
        <v>0</v>
      </c>
      <c r="P59" s="38">
        <f t="shared" si="15"/>
        <v>1</v>
      </c>
      <c r="Q59" s="38">
        <f t="shared" si="15"/>
        <v>1</v>
      </c>
      <c r="R59" s="38">
        <f t="shared" si="15"/>
        <v>2</v>
      </c>
      <c r="S59" s="38">
        <f t="shared" si="15"/>
        <v>1</v>
      </c>
      <c r="T59" s="38">
        <f t="shared" si="15"/>
        <v>0</v>
      </c>
      <c r="U59" s="38">
        <f t="shared" si="15"/>
        <v>2</v>
      </c>
      <c r="V59" s="38">
        <f t="shared" si="15"/>
        <v>1</v>
      </c>
      <c r="W59" s="38">
        <f t="shared" si="15"/>
        <v>0</v>
      </c>
      <c r="X59" s="38">
        <f t="shared" si="15"/>
        <v>0</v>
      </c>
      <c r="Y59" s="38">
        <f t="shared" si="15"/>
        <v>0</v>
      </c>
    </row>
    <row r="60" spans="1:25" s="37" customFormat="1" x14ac:dyDescent="0.25">
      <c r="A60" s="197" t="s">
        <v>382</v>
      </c>
      <c r="B60" s="198"/>
      <c r="C60" s="198"/>
      <c r="D60" s="198"/>
      <c r="E60" s="198"/>
      <c r="F60" s="198"/>
      <c r="G60" s="198"/>
      <c r="H60" s="198"/>
      <c r="I60" s="198"/>
      <c r="J60" s="198"/>
      <c r="K60" s="198"/>
      <c r="L60" s="198"/>
      <c r="M60" s="198"/>
      <c r="N60" s="198"/>
      <c r="O60" s="198"/>
      <c r="P60" s="198"/>
      <c r="Q60" s="198"/>
      <c r="R60" s="198"/>
      <c r="S60" s="198"/>
      <c r="T60" s="198"/>
      <c r="U60" s="198"/>
      <c r="V60" s="198"/>
      <c r="W60" s="198"/>
      <c r="X60" s="198"/>
      <c r="Y60" s="199"/>
    </row>
    <row r="61" spans="1:25" s="37" customFormat="1" ht="105" x14ac:dyDescent="0.25">
      <c r="A61" s="21">
        <v>34</v>
      </c>
      <c r="B61" s="142" t="s">
        <v>383</v>
      </c>
      <c r="C61" s="3" t="s">
        <v>100</v>
      </c>
      <c r="D61" s="32"/>
      <c r="E61" s="2">
        <v>1</v>
      </c>
      <c r="F61" s="38">
        <v>0</v>
      </c>
      <c r="G61" s="38">
        <v>0</v>
      </c>
      <c r="H61" s="38">
        <v>0</v>
      </c>
      <c r="I61" s="38">
        <v>0</v>
      </c>
      <c r="J61" s="38">
        <v>0</v>
      </c>
      <c r="K61" s="38">
        <v>0</v>
      </c>
      <c r="L61" s="38">
        <v>0</v>
      </c>
      <c r="M61" s="38">
        <v>0</v>
      </c>
      <c r="N61" s="38">
        <v>0</v>
      </c>
      <c r="O61" s="38">
        <v>0</v>
      </c>
      <c r="P61" s="38">
        <v>0</v>
      </c>
      <c r="Q61" s="38">
        <v>0</v>
      </c>
      <c r="R61" s="38">
        <v>0</v>
      </c>
      <c r="S61" s="38">
        <v>0</v>
      </c>
      <c r="T61" s="38">
        <v>0</v>
      </c>
      <c r="U61" s="38">
        <v>0</v>
      </c>
      <c r="V61" s="38">
        <v>0</v>
      </c>
      <c r="W61" s="38">
        <v>0</v>
      </c>
      <c r="X61" s="38">
        <v>0</v>
      </c>
      <c r="Y61" s="38">
        <v>0</v>
      </c>
    </row>
    <row r="62" spans="1:25" s="37" customFormat="1" x14ac:dyDescent="0.25">
      <c r="A62" s="160">
        <v>1</v>
      </c>
      <c r="B62" s="23" t="s">
        <v>71</v>
      </c>
      <c r="C62" s="137"/>
      <c r="D62" s="32"/>
      <c r="E62" s="11"/>
      <c r="F62" s="38">
        <f>F61</f>
        <v>0</v>
      </c>
      <c r="G62" s="38">
        <f t="shared" ref="G62:Y62" si="16">G61</f>
        <v>0</v>
      </c>
      <c r="H62" s="38">
        <f t="shared" si="16"/>
        <v>0</v>
      </c>
      <c r="I62" s="38">
        <f t="shared" si="16"/>
        <v>0</v>
      </c>
      <c r="J62" s="38">
        <f t="shared" si="16"/>
        <v>0</v>
      </c>
      <c r="K62" s="38">
        <f t="shared" si="16"/>
        <v>0</v>
      </c>
      <c r="L62" s="38">
        <f t="shared" si="16"/>
        <v>0</v>
      </c>
      <c r="M62" s="38">
        <f t="shared" si="16"/>
        <v>0</v>
      </c>
      <c r="N62" s="38">
        <f t="shared" si="16"/>
        <v>0</v>
      </c>
      <c r="O62" s="38">
        <f t="shared" si="16"/>
        <v>0</v>
      </c>
      <c r="P62" s="38">
        <f t="shared" si="16"/>
        <v>0</v>
      </c>
      <c r="Q62" s="38">
        <f t="shared" si="16"/>
        <v>0</v>
      </c>
      <c r="R62" s="38">
        <f t="shared" si="16"/>
        <v>0</v>
      </c>
      <c r="S62" s="38">
        <f t="shared" si="16"/>
        <v>0</v>
      </c>
      <c r="T62" s="38">
        <f t="shared" si="16"/>
        <v>0</v>
      </c>
      <c r="U62" s="38">
        <f t="shared" si="16"/>
        <v>0</v>
      </c>
      <c r="V62" s="38">
        <f t="shared" si="16"/>
        <v>0</v>
      </c>
      <c r="W62" s="38">
        <f t="shared" si="16"/>
        <v>0</v>
      </c>
      <c r="X62" s="38">
        <f t="shared" si="16"/>
        <v>0</v>
      </c>
      <c r="Y62" s="38">
        <f t="shared" si="16"/>
        <v>0</v>
      </c>
    </row>
    <row r="63" spans="1:25" s="37" customFormat="1" ht="15" customHeight="1" x14ac:dyDescent="0.25">
      <c r="A63" s="197" t="s">
        <v>384</v>
      </c>
      <c r="B63" s="198"/>
      <c r="C63" s="198"/>
      <c r="D63" s="198"/>
      <c r="E63" s="198"/>
      <c r="F63" s="198"/>
      <c r="G63" s="198"/>
      <c r="H63" s="198"/>
      <c r="I63" s="198"/>
      <c r="J63" s="198"/>
      <c r="K63" s="198"/>
      <c r="L63" s="198"/>
      <c r="M63" s="198"/>
      <c r="N63" s="198"/>
      <c r="O63" s="198"/>
      <c r="P63" s="198"/>
      <c r="Q63" s="198"/>
      <c r="R63" s="198"/>
      <c r="S63" s="198"/>
      <c r="T63" s="198"/>
      <c r="U63" s="198"/>
      <c r="V63" s="198"/>
      <c r="W63" s="198"/>
      <c r="X63" s="198"/>
      <c r="Y63" s="199"/>
    </row>
    <row r="64" spans="1:25" s="37" customFormat="1" ht="90" x14ac:dyDescent="0.25">
      <c r="A64" s="21">
        <v>35</v>
      </c>
      <c r="B64" s="26" t="s">
        <v>385</v>
      </c>
      <c r="C64" s="3" t="s">
        <v>100</v>
      </c>
      <c r="D64" s="32"/>
      <c r="E64" s="2">
        <v>1</v>
      </c>
      <c r="F64" s="38">
        <v>0</v>
      </c>
      <c r="G64" s="38">
        <v>0</v>
      </c>
      <c r="H64" s="38">
        <v>0</v>
      </c>
      <c r="I64" s="38">
        <v>0</v>
      </c>
      <c r="J64" s="38">
        <v>0</v>
      </c>
      <c r="K64" s="38">
        <v>0</v>
      </c>
      <c r="L64" s="38">
        <v>0</v>
      </c>
      <c r="M64" s="38">
        <v>0</v>
      </c>
      <c r="N64" s="38">
        <v>0</v>
      </c>
      <c r="O64" s="38">
        <v>0</v>
      </c>
      <c r="P64" s="38">
        <v>0</v>
      </c>
      <c r="Q64" s="38">
        <v>0</v>
      </c>
      <c r="R64" s="38">
        <v>0</v>
      </c>
      <c r="S64" s="38">
        <v>0</v>
      </c>
      <c r="T64" s="38">
        <v>0</v>
      </c>
      <c r="U64" s="38">
        <v>0</v>
      </c>
      <c r="V64" s="38">
        <v>0</v>
      </c>
      <c r="W64" s="38">
        <v>0</v>
      </c>
      <c r="X64" s="38">
        <v>0</v>
      </c>
      <c r="Y64" s="38">
        <v>0</v>
      </c>
    </row>
    <row r="65" spans="1:25" s="37" customFormat="1" x14ac:dyDescent="0.25">
      <c r="A65" s="160">
        <v>1</v>
      </c>
      <c r="B65" s="23" t="s">
        <v>71</v>
      </c>
      <c r="C65" s="137"/>
      <c r="D65" s="32"/>
      <c r="E65" s="11"/>
      <c r="F65" s="38">
        <f>SUM(F64)</f>
        <v>0</v>
      </c>
      <c r="G65" s="38">
        <f t="shared" ref="G65:Y65" si="17">SUM(G64)</f>
        <v>0</v>
      </c>
      <c r="H65" s="38">
        <f t="shared" si="17"/>
        <v>0</v>
      </c>
      <c r="I65" s="38">
        <f t="shared" si="17"/>
        <v>0</v>
      </c>
      <c r="J65" s="38">
        <f t="shared" si="17"/>
        <v>0</v>
      </c>
      <c r="K65" s="38">
        <f t="shared" si="17"/>
        <v>0</v>
      </c>
      <c r="L65" s="38">
        <f t="shared" si="17"/>
        <v>0</v>
      </c>
      <c r="M65" s="38">
        <f t="shared" si="17"/>
        <v>0</v>
      </c>
      <c r="N65" s="38">
        <f t="shared" si="17"/>
        <v>0</v>
      </c>
      <c r="O65" s="38">
        <f t="shared" si="17"/>
        <v>0</v>
      </c>
      <c r="P65" s="38">
        <f t="shared" si="17"/>
        <v>0</v>
      </c>
      <c r="Q65" s="38">
        <f t="shared" si="17"/>
        <v>0</v>
      </c>
      <c r="R65" s="38">
        <f t="shared" si="17"/>
        <v>0</v>
      </c>
      <c r="S65" s="38">
        <f t="shared" si="17"/>
        <v>0</v>
      </c>
      <c r="T65" s="38">
        <f t="shared" si="17"/>
        <v>0</v>
      </c>
      <c r="U65" s="38">
        <f t="shared" si="17"/>
        <v>0</v>
      </c>
      <c r="V65" s="38">
        <f t="shared" si="17"/>
        <v>0</v>
      </c>
      <c r="W65" s="38">
        <f t="shared" si="17"/>
        <v>0</v>
      </c>
      <c r="X65" s="38">
        <f t="shared" si="17"/>
        <v>0</v>
      </c>
      <c r="Y65" s="38">
        <f t="shared" si="17"/>
        <v>0</v>
      </c>
    </row>
    <row r="66" spans="1:25" s="37" customFormat="1" x14ac:dyDescent="0.25">
      <c r="A66" s="160"/>
      <c r="B66" s="23" t="s">
        <v>73</v>
      </c>
      <c r="C66" s="107"/>
      <c r="D66" s="32"/>
      <c r="E66" s="11"/>
      <c r="F66" s="38">
        <f t="shared" ref="F66:Y66" si="18">F59+F56+F53+F49+F44+F34+F27+F24+F62+F65</f>
        <v>251140</v>
      </c>
      <c r="G66" s="38">
        <f t="shared" si="18"/>
        <v>35415</v>
      </c>
      <c r="H66" s="38">
        <f t="shared" si="18"/>
        <v>11307</v>
      </c>
      <c r="I66" s="38">
        <f t="shared" si="18"/>
        <v>5031</v>
      </c>
      <c r="J66" s="38">
        <f t="shared" si="18"/>
        <v>3992</v>
      </c>
      <c r="K66" s="38">
        <f t="shared" si="18"/>
        <v>6850</v>
      </c>
      <c r="L66" s="38">
        <f t="shared" si="18"/>
        <v>3021</v>
      </c>
      <c r="M66" s="38">
        <f t="shared" si="18"/>
        <v>34982</v>
      </c>
      <c r="N66" s="38">
        <f t="shared" si="18"/>
        <v>10588</v>
      </c>
      <c r="O66" s="38">
        <f t="shared" si="18"/>
        <v>13762</v>
      </c>
      <c r="P66" s="38">
        <f t="shared" si="18"/>
        <v>15331</v>
      </c>
      <c r="Q66" s="38">
        <f t="shared" si="18"/>
        <v>1778</v>
      </c>
      <c r="R66" s="38">
        <f t="shared" si="18"/>
        <v>3957</v>
      </c>
      <c r="S66" s="38">
        <f t="shared" si="18"/>
        <v>3576</v>
      </c>
      <c r="T66" s="38">
        <f t="shared" si="18"/>
        <v>16605</v>
      </c>
      <c r="U66" s="38">
        <f t="shared" si="18"/>
        <v>45259</v>
      </c>
      <c r="V66" s="38">
        <f t="shared" si="18"/>
        <v>24333</v>
      </c>
      <c r="W66" s="38">
        <f t="shared" si="18"/>
        <v>6725</v>
      </c>
      <c r="X66" s="38">
        <f t="shared" si="18"/>
        <v>1704</v>
      </c>
      <c r="Y66" s="38">
        <f t="shared" si="18"/>
        <v>6924</v>
      </c>
    </row>
    <row r="67" spans="1:25" ht="24.75" customHeight="1" x14ac:dyDescent="0.25">
      <c r="A67" s="21"/>
      <c r="B67" s="197" t="s">
        <v>10</v>
      </c>
      <c r="C67" s="198"/>
      <c r="D67" s="198"/>
      <c r="E67" s="198"/>
      <c r="F67" s="198"/>
      <c r="G67" s="198"/>
      <c r="H67" s="198"/>
      <c r="I67" s="198"/>
      <c r="J67" s="198"/>
      <c r="K67" s="198"/>
      <c r="L67" s="198"/>
      <c r="M67" s="198"/>
      <c r="N67" s="198"/>
      <c r="O67" s="198"/>
      <c r="P67" s="198"/>
      <c r="Q67" s="198"/>
      <c r="R67" s="198"/>
      <c r="S67" s="198"/>
      <c r="T67" s="198"/>
      <c r="U67" s="198"/>
      <c r="V67" s="198"/>
      <c r="W67" s="198"/>
      <c r="X67" s="198"/>
      <c r="Y67" s="199"/>
    </row>
    <row r="68" spans="1:25" ht="27" customHeight="1" x14ac:dyDescent="0.25">
      <c r="A68" s="21"/>
      <c r="B68" s="200" t="s">
        <v>70</v>
      </c>
      <c r="C68" s="201"/>
      <c r="D68" s="201"/>
      <c r="E68" s="201"/>
      <c r="F68" s="201"/>
      <c r="G68" s="201"/>
      <c r="H68" s="201"/>
      <c r="I68" s="201"/>
      <c r="J68" s="201"/>
      <c r="K68" s="201"/>
      <c r="L68" s="201"/>
      <c r="M68" s="201"/>
      <c r="N68" s="201"/>
      <c r="O68" s="201"/>
      <c r="P68" s="201"/>
      <c r="Q68" s="201"/>
      <c r="R68" s="201"/>
      <c r="S68" s="201"/>
      <c r="T68" s="201"/>
      <c r="U68" s="201"/>
      <c r="V68" s="201"/>
      <c r="W68" s="201"/>
      <c r="X68" s="201"/>
      <c r="Y68" s="202"/>
    </row>
    <row r="69" spans="1:25" ht="36" x14ac:dyDescent="0.25">
      <c r="A69" s="21">
        <v>36</v>
      </c>
      <c r="B69" s="133" t="s">
        <v>92</v>
      </c>
      <c r="C69" s="3" t="s">
        <v>101</v>
      </c>
      <c r="D69" s="30" t="s">
        <v>283</v>
      </c>
      <c r="E69" s="2">
        <v>2</v>
      </c>
      <c r="F69" s="58">
        <f t="shared" ref="F69:F82" si="19">SUM(G69:Y69)</f>
        <v>1</v>
      </c>
      <c r="G69" s="58">
        <v>1</v>
      </c>
      <c r="H69" s="1" t="s">
        <v>44</v>
      </c>
      <c r="I69" s="1" t="s">
        <v>44</v>
      </c>
      <c r="J69" s="1" t="s">
        <v>44</v>
      </c>
      <c r="K69" s="1" t="s">
        <v>44</v>
      </c>
      <c r="L69" s="1" t="s">
        <v>44</v>
      </c>
      <c r="M69" s="1" t="s">
        <v>44</v>
      </c>
      <c r="N69" s="1" t="s">
        <v>44</v>
      </c>
      <c r="O69" s="1" t="s">
        <v>44</v>
      </c>
      <c r="P69" s="1" t="s">
        <v>44</v>
      </c>
      <c r="Q69" s="1" t="s">
        <v>44</v>
      </c>
      <c r="R69" s="1" t="s">
        <v>44</v>
      </c>
      <c r="S69" s="1" t="s">
        <v>44</v>
      </c>
      <c r="T69" s="1" t="s">
        <v>44</v>
      </c>
      <c r="U69" s="1" t="s">
        <v>44</v>
      </c>
      <c r="V69" s="1" t="s">
        <v>44</v>
      </c>
      <c r="W69" s="1" t="s">
        <v>44</v>
      </c>
      <c r="X69" s="1" t="s">
        <v>44</v>
      </c>
      <c r="Y69" s="1" t="s">
        <v>44</v>
      </c>
    </row>
    <row r="70" spans="1:25" ht="102.75" customHeight="1" x14ac:dyDescent="0.25">
      <c r="A70" s="21">
        <v>37</v>
      </c>
      <c r="B70" s="27" t="s">
        <v>296</v>
      </c>
      <c r="C70" s="3" t="s">
        <v>101</v>
      </c>
      <c r="D70" s="30" t="s">
        <v>283</v>
      </c>
      <c r="E70" s="2">
        <v>2</v>
      </c>
      <c r="F70" s="58">
        <f t="shared" si="19"/>
        <v>0</v>
      </c>
      <c r="G70" s="58">
        <v>0</v>
      </c>
      <c r="H70" s="1" t="s">
        <v>44</v>
      </c>
      <c r="I70" s="1" t="s">
        <v>44</v>
      </c>
      <c r="J70" s="1" t="s">
        <v>44</v>
      </c>
      <c r="K70" s="1" t="s">
        <v>44</v>
      </c>
      <c r="L70" s="1" t="s">
        <v>44</v>
      </c>
      <c r="M70" s="1" t="s">
        <v>44</v>
      </c>
      <c r="N70" s="1" t="s">
        <v>44</v>
      </c>
      <c r="O70" s="1" t="s">
        <v>44</v>
      </c>
      <c r="P70" s="1" t="s">
        <v>44</v>
      </c>
      <c r="Q70" s="1" t="s">
        <v>44</v>
      </c>
      <c r="R70" s="1" t="s">
        <v>44</v>
      </c>
      <c r="S70" s="1" t="s">
        <v>44</v>
      </c>
      <c r="T70" s="1" t="s">
        <v>44</v>
      </c>
      <c r="U70" s="1" t="s">
        <v>44</v>
      </c>
      <c r="V70" s="1" t="s">
        <v>44</v>
      </c>
      <c r="W70" s="1" t="s">
        <v>44</v>
      </c>
      <c r="X70" s="1" t="s">
        <v>44</v>
      </c>
      <c r="Y70" s="1" t="s">
        <v>44</v>
      </c>
    </row>
    <row r="71" spans="1:25" ht="36" x14ac:dyDescent="0.25">
      <c r="A71" s="21">
        <v>38</v>
      </c>
      <c r="B71" s="27" t="s">
        <v>93</v>
      </c>
      <c r="C71" s="3" t="s">
        <v>101</v>
      </c>
      <c r="D71" s="30" t="s">
        <v>283</v>
      </c>
      <c r="E71" s="2">
        <v>2</v>
      </c>
      <c r="F71" s="58">
        <f t="shared" si="19"/>
        <v>92</v>
      </c>
      <c r="G71" s="58">
        <v>92</v>
      </c>
      <c r="H71" s="1" t="s">
        <v>44</v>
      </c>
      <c r="I71" s="1" t="s">
        <v>44</v>
      </c>
      <c r="J71" s="1" t="s">
        <v>44</v>
      </c>
      <c r="K71" s="1" t="s">
        <v>44</v>
      </c>
      <c r="L71" s="1" t="s">
        <v>44</v>
      </c>
      <c r="M71" s="1" t="s">
        <v>44</v>
      </c>
      <c r="N71" s="1" t="s">
        <v>44</v>
      </c>
      <c r="O71" s="1" t="s">
        <v>44</v>
      </c>
      <c r="P71" s="1" t="s">
        <v>44</v>
      </c>
      <c r="Q71" s="1" t="s">
        <v>44</v>
      </c>
      <c r="R71" s="1" t="s">
        <v>44</v>
      </c>
      <c r="S71" s="1" t="s">
        <v>44</v>
      </c>
      <c r="T71" s="1" t="s">
        <v>44</v>
      </c>
      <c r="U71" s="1" t="s">
        <v>44</v>
      </c>
      <c r="V71" s="1" t="s">
        <v>44</v>
      </c>
      <c r="W71" s="1" t="s">
        <v>44</v>
      </c>
      <c r="X71" s="1" t="s">
        <v>44</v>
      </c>
      <c r="Y71" s="1" t="s">
        <v>44</v>
      </c>
    </row>
    <row r="72" spans="1:25" ht="45" x14ac:dyDescent="0.25">
      <c r="A72" s="21">
        <v>39</v>
      </c>
      <c r="B72" s="27" t="s">
        <v>50</v>
      </c>
      <c r="C72" s="3" t="s">
        <v>101</v>
      </c>
      <c r="D72" s="30" t="s">
        <v>283</v>
      </c>
      <c r="E72" s="2">
        <v>2</v>
      </c>
      <c r="F72" s="58">
        <f t="shared" si="19"/>
        <v>91</v>
      </c>
      <c r="G72" s="58">
        <v>91</v>
      </c>
      <c r="H72" s="1" t="s">
        <v>44</v>
      </c>
      <c r="I72" s="1" t="s">
        <v>44</v>
      </c>
      <c r="J72" s="1" t="s">
        <v>44</v>
      </c>
      <c r="K72" s="1" t="s">
        <v>44</v>
      </c>
      <c r="L72" s="1" t="s">
        <v>44</v>
      </c>
      <c r="M72" s="1" t="s">
        <v>44</v>
      </c>
      <c r="N72" s="1" t="s">
        <v>44</v>
      </c>
      <c r="O72" s="1" t="s">
        <v>44</v>
      </c>
      <c r="P72" s="1" t="s">
        <v>44</v>
      </c>
      <c r="Q72" s="1" t="s">
        <v>44</v>
      </c>
      <c r="R72" s="1" t="s">
        <v>44</v>
      </c>
      <c r="S72" s="1" t="s">
        <v>44</v>
      </c>
      <c r="T72" s="1" t="s">
        <v>44</v>
      </c>
      <c r="U72" s="1" t="s">
        <v>44</v>
      </c>
      <c r="V72" s="1" t="s">
        <v>44</v>
      </c>
      <c r="W72" s="1" t="s">
        <v>44</v>
      </c>
      <c r="X72" s="1" t="s">
        <v>44</v>
      </c>
      <c r="Y72" s="1" t="s">
        <v>44</v>
      </c>
    </row>
    <row r="73" spans="1:25" ht="36" x14ac:dyDescent="0.25">
      <c r="A73" s="21">
        <v>40</v>
      </c>
      <c r="B73" s="27" t="s">
        <v>51</v>
      </c>
      <c r="C73" s="3" t="s">
        <v>101</v>
      </c>
      <c r="D73" s="30" t="s">
        <v>283</v>
      </c>
      <c r="E73" s="2">
        <v>2</v>
      </c>
      <c r="F73" s="58">
        <f t="shared" si="19"/>
        <v>6</v>
      </c>
      <c r="G73" s="58">
        <v>6</v>
      </c>
      <c r="H73" s="1" t="s">
        <v>44</v>
      </c>
      <c r="I73" s="1" t="s">
        <v>44</v>
      </c>
      <c r="J73" s="1" t="s">
        <v>44</v>
      </c>
      <c r="K73" s="1" t="s">
        <v>44</v>
      </c>
      <c r="L73" s="1" t="s">
        <v>44</v>
      </c>
      <c r="M73" s="1" t="s">
        <v>44</v>
      </c>
      <c r="N73" s="1" t="s">
        <v>44</v>
      </c>
      <c r="O73" s="1" t="s">
        <v>44</v>
      </c>
      <c r="P73" s="1" t="s">
        <v>44</v>
      </c>
      <c r="Q73" s="1" t="s">
        <v>44</v>
      </c>
      <c r="R73" s="1" t="s">
        <v>44</v>
      </c>
      <c r="S73" s="1" t="s">
        <v>44</v>
      </c>
      <c r="T73" s="1" t="s">
        <v>44</v>
      </c>
      <c r="U73" s="1" t="s">
        <v>44</v>
      </c>
      <c r="V73" s="1" t="s">
        <v>44</v>
      </c>
      <c r="W73" s="1" t="s">
        <v>44</v>
      </c>
      <c r="X73" s="1" t="s">
        <v>44</v>
      </c>
      <c r="Y73" s="1" t="s">
        <v>44</v>
      </c>
    </row>
    <row r="74" spans="1:25" ht="36" x14ac:dyDescent="0.25">
      <c r="A74" s="21">
        <v>41</v>
      </c>
      <c r="B74" s="27" t="s">
        <v>52</v>
      </c>
      <c r="C74" s="3" t="s">
        <v>101</v>
      </c>
      <c r="D74" s="30" t="s">
        <v>283</v>
      </c>
      <c r="E74" s="2">
        <v>2</v>
      </c>
      <c r="F74" s="58">
        <f t="shared" si="19"/>
        <v>22</v>
      </c>
      <c r="G74" s="58">
        <v>22</v>
      </c>
      <c r="H74" s="1" t="s">
        <v>44</v>
      </c>
      <c r="I74" s="1" t="s">
        <v>44</v>
      </c>
      <c r="J74" s="1" t="s">
        <v>44</v>
      </c>
      <c r="K74" s="1" t="s">
        <v>44</v>
      </c>
      <c r="L74" s="1" t="s">
        <v>44</v>
      </c>
      <c r="M74" s="1" t="s">
        <v>44</v>
      </c>
      <c r="N74" s="1" t="s">
        <v>44</v>
      </c>
      <c r="O74" s="1" t="s">
        <v>44</v>
      </c>
      <c r="P74" s="1" t="s">
        <v>44</v>
      </c>
      <c r="Q74" s="1" t="s">
        <v>44</v>
      </c>
      <c r="R74" s="1" t="s">
        <v>44</v>
      </c>
      <c r="S74" s="1" t="s">
        <v>44</v>
      </c>
      <c r="T74" s="1" t="s">
        <v>44</v>
      </c>
      <c r="U74" s="1" t="s">
        <v>44</v>
      </c>
      <c r="V74" s="1" t="s">
        <v>44</v>
      </c>
      <c r="W74" s="1" t="s">
        <v>44</v>
      </c>
      <c r="X74" s="1" t="s">
        <v>44</v>
      </c>
      <c r="Y74" s="1" t="s">
        <v>44</v>
      </c>
    </row>
    <row r="75" spans="1:25" ht="36" x14ac:dyDescent="0.25">
      <c r="A75" s="21">
        <v>42</v>
      </c>
      <c r="B75" s="27" t="s">
        <v>82</v>
      </c>
      <c r="C75" s="3" t="s">
        <v>101</v>
      </c>
      <c r="D75" s="30" t="s">
        <v>283</v>
      </c>
      <c r="E75" s="2">
        <v>2</v>
      </c>
      <c r="F75" s="58">
        <f t="shared" si="19"/>
        <v>108</v>
      </c>
      <c r="G75" s="58">
        <v>108</v>
      </c>
      <c r="H75" s="1" t="s">
        <v>44</v>
      </c>
      <c r="I75" s="1" t="s">
        <v>44</v>
      </c>
      <c r="J75" s="1" t="s">
        <v>44</v>
      </c>
      <c r="K75" s="1" t="s">
        <v>44</v>
      </c>
      <c r="L75" s="1" t="s">
        <v>44</v>
      </c>
      <c r="M75" s="1" t="s">
        <v>44</v>
      </c>
      <c r="N75" s="1" t="s">
        <v>44</v>
      </c>
      <c r="O75" s="1" t="s">
        <v>44</v>
      </c>
      <c r="P75" s="1" t="s">
        <v>44</v>
      </c>
      <c r="Q75" s="1" t="s">
        <v>44</v>
      </c>
      <c r="R75" s="1" t="s">
        <v>44</v>
      </c>
      <c r="S75" s="1" t="s">
        <v>44</v>
      </c>
      <c r="T75" s="1" t="s">
        <v>44</v>
      </c>
      <c r="U75" s="1" t="s">
        <v>44</v>
      </c>
      <c r="V75" s="1" t="s">
        <v>44</v>
      </c>
      <c r="W75" s="1" t="s">
        <v>44</v>
      </c>
      <c r="X75" s="1" t="s">
        <v>44</v>
      </c>
      <c r="Y75" s="1" t="s">
        <v>44</v>
      </c>
    </row>
    <row r="76" spans="1:25" ht="90" x14ac:dyDescent="0.25">
      <c r="A76" s="21">
        <v>43</v>
      </c>
      <c r="B76" s="27" t="s">
        <v>54</v>
      </c>
      <c r="C76" s="3" t="s">
        <v>101</v>
      </c>
      <c r="D76" s="30" t="s">
        <v>283</v>
      </c>
      <c r="E76" s="2">
        <v>2</v>
      </c>
      <c r="F76" s="58">
        <f t="shared" si="19"/>
        <v>1</v>
      </c>
      <c r="G76" s="58">
        <v>1</v>
      </c>
      <c r="H76" s="1" t="s">
        <v>44</v>
      </c>
      <c r="I76" s="1" t="s">
        <v>44</v>
      </c>
      <c r="J76" s="1" t="s">
        <v>44</v>
      </c>
      <c r="K76" s="1" t="s">
        <v>44</v>
      </c>
      <c r="L76" s="1" t="s">
        <v>44</v>
      </c>
      <c r="M76" s="1" t="s">
        <v>44</v>
      </c>
      <c r="N76" s="1" t="s">
        <v>44</v>
      </c>
      <c r="O76" s="1" t="s">
        <v>44</v>
      </c>
      <c r="P76" s="1" t="s">
        <v>44</v>
      </c>
      <c r="Q76" s="1" t="s">
        <v>44</v>
      </c>
      <c r="R76" s="1" t="s">
        <v>44</v>
      </c>
      <c r="S76" s="1" t="s">
        <v>44</v>
      </c>
      <c r="T76" s="1" t="s">
        <v>44</v>
      </c>
      <c r="U76" s="1" t="s">
        <v>44</v>
      </c>
      <c r="V76" s="1" t="s">
        <v>44</v>
      </c>
      <c r="W76" s="1" t="s">
        <v>44</v>
      </c>
      <c r="X76" s="1" t="s">
        <v>44</v>
      </c>
      <c r="Y76" s="1" t="s">
        <v>44</v>
      </c>
    </row>
    <row r="77" spans="1:25" ht="45" x14ac:dyDescent="0.25">
      <c r="A77" s="21">
        <v>44</v>
      </c>
      <c r="B77" s="27" t="s">
        <v>209</v>
      </c>
      <c r="C77" s="3" t="s">
        <v>101</v>
      </c>
      <c r="D77" s="30" t="s">
        <v>283</v>
      </c>
      <c r="E77" s="2">
        <v>2</v>
      </c>
      <c r="F77" s="58">
        <f t="shared" si="19"/>
        <v>0</v>
      </c>
      <c r="G77" s="58">
        <v>0</v>
      </c>
      <c r="H77" s="1" t="s">
        <v>44</v>
      </c>
      <c r="I77" s="1" t="s">
        <v>44</v>
      </c>
      <c r="J77" s="1" t="s">
        <v>44</v>
      </c>
      <c r="K77" s="1" t="s">
        <v>44</v>
      </c>
      <c r="L77" s="1" t="s">
        <v>44</v>
      </c>
      <c r="M77" s="1" t="s">
        <v>44</v>
      </c>
      <c r="N77" s="1" t="s">
        <v>44</v>
      </c>
      <c r="O77" s="1" t="s">
        <v>44</v>
      </c>
      <c r="P77" s="1" t="s">
        <v>44</v>
      </c>
      <c r="Q77" s="1" t="s">
        <v>44</v>
      </c>
      <c r="R77" s="1" t="s">
        <v>44</v>
      </c>
      <c r="S77" s="1" t="s">
        <v>44</v>
      </c>
      <c r="T77" s="1" t="s">
        <v>44</v>
      </c>
      <c r="U77" s="1" t="s">
        <v>44</v>
      </c>
      <c r="V77" s="1" t="s">
        <v>44</v>
      </c>
      <c r="W77" s="1" t="s">
        <v>44</v>
      </c>
      <c r="X77" s="1" t="s">
        <v>44</v>
      </c>
      <c r="Y77" s="1" t="s">
        <v>44</v>
      </c>
    </row>
    <row r="78" spans="1:25" ht="45" x14ac:dyDescent="0.25">
      <c r="A78" s="21">
        <v>45</v>
      </c>
      <c r="B78" s="27" t="s">
        <v>210</v>
      </c>
      <c r="C78" s="3" t="s">
        <v>101</v>
      </c>
      <c r="D78" s="30" t="s">
        <v>283</v>
      </c>
      <c r="E78" s="2">
        <v>2</v>
      </c>
      <c r="F78" s="58">
        <f t="shared" si="19"/>
        <v>24</v>
      </c>
      <c r="G78" s="58">
        <v>24</v>
      </c>
      <c r="H78" s="1" t="s">
        <v>44</v>
      </c>
      <c r="I78" s="1" t="s">
        <v>44</v>
      </c>
      <c r="J78" s="1" t="s">
        <v>44</v>
      </c>
      <c r="K78" s="1" t="s">
        <v>44</v>
      </c>
      <c r="L78" s="1" t="s">
        <v>44</v>
      </c>
      <c r="M78" s="1" t="s">
        <v>44</v>
      </c>
      <c r="N78" s="1" t="s">
        <v>44</v>
      </c>
      <c r="O78" s="1" t="s">
        <v>44</v>
      </c>
      <c r="P78" s="1" t="s">
        <v>44</v>
      </c>
      <c r="Q78" s="1" t="s">
        <v>44</v>
      </c>
      <c r="R78" s="1" t="s">
        <v>44</v>
      </c>
      <c r="S78" s="1" t="s">
        <v>44</v>
      </c>
      <c r="T78" s="1" t="s">
        <v>44</v>
      </c>
      <c r="U78" s="1" t="s">
        <v>44</v>
      </c>
      <c r="V78" s="1" t="s">
        <v>44</v>
      </c>
      <c r="W78" s="1" t="s">
        <v>44</v>
      </c>
      <c r="X78" s="1" t="s">
        <v>44</v>
      </c>
      <c r="Y78" s="1" t="s">
        <v>44</v>
      </c>
    </row>
    <row r="79" spans="1:25" ht="60" x14ac:dyDescent="0.25">
      <c r="A79" s="21">
        <v>46</v>
      </c>
      <c r="B79" s="27" t="s">
        <v>55</v>
      </c>
      <c r="C79" s="3" t="s">
        <v>101</v>
      </c>
      <c r="D79" s="30" t="s">
        <v>283</v>
      </c>
      <c r="E79" s="2">
        <v>2</v>
      </c>
      <c r="F79" s="58">
        <f t="shared" si="19"/>
        <v>16</v>
      </c>
      <c r="G79" s="58">
        <v>16</v>
      </c>
      <c r="H79" s="1" t="s">
        <v>44</v>
      </c>
      <c r="I79" s="1" t="s">
        <v>44</v>
      </c>
      <c r="J79" s="1" t="s">
        <v>44</v>
      </c>
      <c r="K79" s="1" t="s">
        <v>44</v>
      </c>
      <c r="L79" s="1" t="s">
        <v>44</v>
      </c>
      <c r="M79" s="1" t="s">
        <v>44</v>
      </c>
      <c r="N79" s="1" t="s">
        <v>44</v>
      </c>
      <c r="O79" s="1" t="s">
        <v>44</v>
      </c>
      <c r="P79" s="1" t="s">
        <v>44</v>
      </c>
      <c r="Q79" s="1" t="s">
        <v>44</v>
      </c>
      <c r="R79" s="1" t="s">
        <v>44</v>
      </c>
      <c r="S79" s="1" t="s">
        <v>44</v>
      </c>
      <c r="T79" s="1" t="s">
        <v>44</v>
      </c>
      <c r="U79" s="1" t="s">
        <v>44</v>
      </c>
      <c r="V79" s="1" t="s">
        <v>44</v>
      </c>
      <c r="W79" s="1" t="s">
        <v>44</v>
      </c>
      <c r="X79" s="1" t="s">
        <v>44</v>
      </c>
      <c r="Y79" s="1" t="s">
        <v>44</v>
      </c>
    </row>
    <row r="80" spans="1:25" ht="62.25" customHeight="1" x14ac:dyDescent="0.25">
      <c r="A80" s="21">
        <v>47</v>
      </c>
      <c r="B80" s="27" t="s">
        <v>56</v>
      </c>
      <c r="C80" s="3" t="s">
        <v>101</v>
      </c>
      <c r="D80" s="30" t="s">
        <v>283</v>
      </c>
      <c r="E80" s="2">
        <v>2</v>
      </c>
      <c r="F80" s="58">
        <f t="shared" si="19"/>
        <v>289</v>
      </c>
      <c r="G80" s="58">
        <v>289</v>
      </c>
      <c r="H80" s="1" t="s">
        <v>44</v>
      </c>
      <c r="I80" s="1" t="s">
        <v>44</v>
      </c>
      <c r="J80" s="1" t="s">
        <v>44</v>
      </c>
      <c r="K80" s="1" t="s">
        <v>44</v>
      </c>
      <c r="L80" s="1" t="s">
        <v>44</v>
      </c>
      <c r="M80" s="1" t="s">
        <v>44</v>
      </c>
      <c r="N80" s="1" t="s">
        <v>44</v>
      </c>
      <c r="O80" s="1" t="s">
        <v>44</v>
      </c>
      <c r="P80" s="1" t="s">
        <v>44</v>
      </c>
      <c r="Q80" s="1" t="s">
        <v>44</v>
      </c>
      <c r="R80" s="1" t="s">
        <v>44</v>
      </c>
      <c r="S80" s="1" t="s">
        <v>44</v>
      </c>
      <c r="T80" s="1" t="s">
        <v>44</v>
      </c>
      <c r="U80" s="1" t="s">
        <v>44</v>
      </c>
      <c r="V80" s="1" t="s">
        <v>44</v>
      </c>
      <c r="W80" s="1" t="s">
        <v>44</v>
      </c>
      <c r="X80" s="1" t="s">
        <v>44</v>
      </c>
      <c r="Y80" s="1" t="s">
        <v>44</v>
      </c>
    </row>
    <row r="81" spans="1:25" ht="36" x14ac:dyDescent="0.25">
      <c r="A81" s="21">
        <v>48</v>
      </c>
      <c r="B81" s="27" t="s">
        <v>58</v>
      </c>
      <c r="C81" s="3" t="s">
        <v>101</v>
      </c>
      <c r="D81" s="30" t="s">
        <v>283</v>
      </c>
      <c r="E81" s="2">
        <v>2</v>
      </c>
      <c r="F81" s="58">
        <f t="shared" si="19"/>
        <v>2</v>
      </c>
      <c r="G81" s="58">
        <v>2</v>
      </c>
      <c r="H81" s="1" t="s">
        <v>44</v>
      </c>
      <c r="I81" s="1" t="s">
        <v>44</v>
      </c>
      <c r="J81" s="1" t="s">
        <v>44</v>
      </c>
      <c r="K81" s="1" t="s">
        <v>44</v>
      </c>
      <c r="L81" s="1" t="s">
        <v>44</v>
      </c>
      <c r="M81" s="1" t="s">
        <v>44</v>
      </c>
      <c r="N81" s="1" t="s">
        <v>44</v>
      </c>
      <c r="O81" s="1" t="s">
        <v>44</v>
      </c>
      <c r="P81" s="1" t="s">
        <v>44</v>
      </c>
      <c r="Q81" s="1" t="s">
        <v>44</v>
      </c>
      <c r="R81" s="1" t="s">
        <v>44</v>
      </c>
      <c r="S81" s="1" t="s">
        <v>44</v>
      </c>
      <c r="T81" s="1" t="s">
        <v>44</v>
      </c>
      <c r="U81" s="1" t="s">
        <v>44</v>
      </c>
      <c r="V81" s="1" t="s">
        <v>44</v>
      </c>
      <c r="W81" s="1" t="s">
        <v>44</v>
      </c>
      <c r="X81" s="1" t="s">
        <v>44</v>
      </c>
      <c r="Y81" s="1" t="s">
        <v>44</v>
      </c>
    </row>
    <row r="82" spans="1:25" ht="60" x14ac:dyDescent="0.25">
      <c r="A82" s="21">
        <v>49</v>
      </c>
      <c r="B82" s="27" t="s">
        <v>19</v>
      </c>
      <c r="C82" s="3" t="s">
        <v>101</v>
      </c>
      <c r="D82" s="30" t="s">
        <v>283</v>
      </c>
      <c r="E82" s="2">
        <v>2</v>
      </c>
      <c r="F82" s="58">
        <f t="shared" si="19"/>
        <v>0</v>
      </c>
      <c r="G82" s="58">
        <v>0</v>
      </c>
      <c r="H82" s="1" t="s">
        <v>44</v>
      </c>
      <c r="I82" s="1" t="s">
        <v>44</v>
      </c>
      <c r="J82" s="1" t="s">
        <v>44</v>
      </c>
      <c r="K82" s="1" t="s">
        <v>44</v>
      </c>
      <c r="L82" s="1" t="s">
        <v>44</v>
      </c>
      <c r="M82" s="1" t="s">
        <v>44</v>
      </c>
      <c r="N82" s="1" t="s">
        <v>44</v>
      </c>
      <c r="O82" s="1" t="s">
        <v>44</v>
      </c>
      <c r="P82" s="1" t="s">
        <v>44</v>
      </c>
      <c r="Q82" s="1" t="s">
        <v>44</v>
      </c>
      <c r="R82" s="1" t="s">
        <v>44</v>
      </c>
      <c r="S82" s="1" t="s">
        <v>44</v>
      </c>
      <c r="T82" s="1" t="s">
        <v>44</v>
      </c>
      <c r="U82" s="1" t="s">
        <v>44</v>
      </c>
      <c r="V82" s="1" t="s">
        <v>44</v>
      </c>
      <c r="W82" s="1" t="s">
        <v>44</v>
      </c>
      <c r="X82" s="1" t="s">
        <v>44</v>
      </c>
      <c r="Y82" s="1" t="s">
        <v>44</v>
      </c>
    </row>
    <row r="83" spans="1:25" ht="36" x14ac:dyDescent="0.25">
      <c r="A83" s="21">
        <v>50</v>
      </c>
      <c r="B83" s="64" t="s">
        <v>297</v>
      </c>
      <c r="C83" s="3" t="s">
        <v>101</v>
      </c>
      <c r="D83" s="30" t="s">
        <v>283</v>
      </c>
      <c r="E83" s="2">
        <v>2</v>
      </c>
      <c r="F83" s="58">
        <f t="shared" ref="F83:F95" si="20">SUM(G83:Y83)</f>
        <v>519</v>
      </c>
      <c r="G83" s="58">
        <v>519</v>
      </c>
      <c r="H83" s="1" t="s">
        <v>44</v>
      </c>
      <c r="I83" s="1" t="s">
        <v>44</v>
      </c>
      <c r="J83" s="1" t="s">
        <v>44</v>
      </c>
      <c r="K83" s="1" t="s">
        <v>44</v>
      </c>
      <c r="L83" s="1" t="s">
        <v>44</v>
      </c>
      <c r="M83" s="1" t="s">
        <v>44</v>
      </c>
      <c r="N83" s="1" t="s">
        <v>44</v>
      </c>
      <c r="O83" s="1" t="s">
        <v>44</v>
      </c>
      <c r="P83" s="1" t="s">
        <v>44</v>
      </c>
      <c r="Q83" s="1" t="s">
        <v>44</v>
      </c>
      <c r="R83" s="1" t="s">
        <v>44</v>
      </c>
      <c r="S83" s="1" t="s">
        <v>44</v>
      </c>
      <c r="T83" s="1" t="s">
        <v>44</v>
      </c>
      <c r="U83" s="1" t="s">
        <v>44</v>
      </c>
      <c r="V83" s="1" t="s">
        <v>44</v>
      </c>
      <c r="W83" s="1" t="s">
        <v>44</v>
      </c>
      <c r="X83" s="1" t="s">
        <v>44</v>
      </c>
      <c r="Y83" s="1" t="s">
        <v>44</v>
      </c>
    </row>
    <row r="84" spans="1:25" ht="45" x14ac:dyDescent="0.25">
      <c r="A84" s="21">
        <v>51</v>
      </c>
      <c r="B84" s="64" t="s">
        <v>53</v>
      </c>
      <c r="C84" s="3" t="s">
        <v>101</v>
      </c>
      <c r="D84" s="30" t="s">
        <v>283</v>
      </c>
      <c r="E84" s="2">
        <v>2</v>
      </c>
      <c r="F84" s="58">
        <f t="shared" si="20"/>
        <v>275</v>
      </c>
      <c r="G84" s="58">
        <v>275</v>
      </c>
      <c r="H84" s="1" t="s">
        <v>44</v>
      </c>
      <c r="I84" s="1" t="s">
        <v>44</v>
      </c>
      <c r="J84" s="1" t="s">
        <v>44</v>
      </c>
      <c r="K84" s="1" t="s">
        <v>44</v>
      </c>
      <c r="L84" s="1" t="s">
        <v>44</v>
      </c>
      <c r="M84" s="1" t="s">
        <v>44</v>
      </c>
      <c r="N84" s="1" t="s">
        <v>44</v>
      </c>
      <c r="O84" s="1" t="s">
        <v>44</v>
      </c>
      <c r="P84" s="1" t="s">
        <v>44</v>
      </c>
      <c r="Q84" s="1" t="s">
        <v>44</v>
      </c>
      <c r="R84" s="1" t="s">
        <v>44</v>
      </c>
      <c r="S84" s="1" t="s">
        <v>44</v>
      </c>
      <c r="T84" s="1" t="s">
        <v>44</v>
      </c>
      <c r="U84" s="1" t="s">
        <v>44</v>
      </c>
      <c r="V84" s="1" t="s">
        <v>44</v>
      </c>
      <c r="W84" s="1" t="s">
        <v>44</v>
      </c>
      <c r="X84" s="1" t="s">
        <v>44</v>
      </c>
      <c r="Y84" s="1" t="s">
        <v>44</v>
      </c>
    </row>
    <row r="85" spans="1:25" ht="45" x14ac:dyDescent="0.25">
      <c r="A85" s="21"/>
      <c r="B85" s="64" t="s">
        <v>18</v>
      </c>
      <c r="C85" s="3" t="s">
        <v>101</v>
      </c>
      <c r="D85" s="30" t="s">
        <v>283</v>
      </c>
      <c r="E85" s="2">
        <v>2</v>
      </c>
      <c r="F85" s="58">
        <f t="shared" si="20"/>
        <v>22</v>
      </c>
      <c r="G85" s="58">
        <v>22</v>
      </c>
      <c r="H85" s="1" t="s">
        <v>44</v>
      </c>
      <c r="I85" s="1" t="s">
        <v>44</v>
      </c>
      <c r="J85" s="1" t="s">
        <v>44</v>
      </c>
      <c r="K85" s="1" t="s">
        <v>44</v>
      </c>
      <c r="L85" s="1" t="s">
        <v>44</v>
      </c>
      <c r="M85" s="1" t="s">
        <v>44</v>
      </c>
      <c r="N85" s="1" t="s">
        <v>44</v>
      </c>
      <c r="O85" s="1" t="s">
        <v>44</v>
      </c>
      <c r="P85" s="1" t="s">
        <v>44</v>
      </c>
      <c r="Q85" s="1" t="s">
        <v>44</v>
      </c>
      <c r="R85" s="1" t="s">
        <v>44</v>
      </c>
      <c r="S85" s="1" t="s">
        <v>44</v>
      </c>
      <c r="T85" s="1" t="s">
        <v>44</v>
      </c>
      <c r="U85" s="1" t="s">
        <v>44</v>
      </c>
      <c r="V85" s="1" t="s">
        <v>44</v>
      </c>
      <c r="W85" s="1" t="s">
        <v>44</v>
      </c>
      <c r="X85" s="1" t="s">
        <v>44</v>
      </c>
      <c r="Y85" s="1" t="s">
        <v>44</v>
      </c>
    </row>
    <row r="86" spans="1:25" ht="36" x14ac:dyDescent="0.25">
      <c r="A86" s="21"/>
      <c r="B86" s="64" t="s">
        <v>57</v>
      </c>
      <c r="C86" s="3" t="s">
        <v>101</v>
      </c>
      <c r="D86" s="30" t="s">
        <v>283</v>
      </c>
      <c r="E86" s="2">
        <v>2</v>
      </c>
      <c r="F86" s="58">
        <f t="shared" si="20"/>
        <v>123</v>
      </c>
      <c r="G86" s="58">
        <v>123</v>
      </c>
      <c r="H86" s="1" t="s">
        <v>44</v>
      </c>
      <c r="I86" s="1" t="s">
        <v>44</v>
      </c>
      <c r="J86" s="1" t="s">
        <v>44</v>
      </c>
      <c r="K86" s="1" t="s">
        <v>44</v>
      </c>
      <c r="L86" s="1" t="s">
        <v>44</v>
      </c>
      <c r="M86" s="1" t="s">
        <v>44</v>
      </c>
      <c r="N86" s="1" t="s">
        <v>44</v>
      </c>
      <c r="O86" s="1" t="s">
        <v>44</v>
      </c>
      <c r="P86" s="1" t="s">
        <v>44</v>
      </c>
      <c r="Q86" s="1" t="s">
        <v>44</v>
      </c>
      <c r="R86" s="1" t="s">
        <v>44</v>
      </c>
      <c r="S86" s="1" t="s">
        <v>44</v>
      </c>
      <c r="T86" s="1" t="s">
        <v>44</v>
      </c>
      <c r="U86" s="1" t="s">
        <v>44</v>
      </c>
      <c r="V86" s="1" t="s">
        <v>44</v>
      </c>
      <c r="W86" s="1" t="s">
        <v>44</v>
      </c>
      <c r="X86" s="1" t="s">
        <v>44</v>
      </c>
      <c r="Y86" s="1" t="s">
        <v>44</v>
      </c>
    </row>
    <row r="87" spans="1:25" ht="45" x14ac:dyDescent="0.25">
      <c r="A87" s="21"/>
      <c r="B87" s="64" t="s">
        <v>59</v>
      </c>
      <c r="C87" s="3" t="s">
        <v>101</v>
      </c>
      <c r="D87" s="30" t="s">
        <v>283</v>
      </c>
      <c r="E87" s="2">
        <v>2</v>
      </c>
      <c r="F87" s="58">
        <f t="shared" si="20"/>
        <v>1</v>
      </c>
      <c r="G87" s="58">
        <v>1</v>
      </c>
      <c r="H87" s="1" t="s">
        <v>44</v>
      </c>
      <c r="I87" s="1" t="s">
        <v>44</v>
      </c>
      <c r="J87" s="1" t="s">
        <v>44</v>
      </c>
      <c r="K87" s="1" t="s">
        <v>44</v>
      </c>
      <c r="L87" s="1" t="s">
        <v>44</v>
      </c>
      <c r="M87" s="1" t="s">
        <v>44</v>
      </c>
      <c r="N87" s="1" t="s">
        <v>44</v>
      </c>
      <c r="O87" s="1" t="s">
        <v>44</v>
      </c>
      <c r="P87" s="1" t="s">
        <v>44</v>
      </c>
      <c r="Q87" s="1" t="s">
        <v>44</v>
      </c>
      <c r="R87" s="1" t="s">
        <v>44</v>
      </c>
      <c r="S87" s="1" t="s">
        <v>44</v>
      </c>
      <c r="T87" s="1" t="s">
        <v>44</v>
      </c>
      <c r="U87" s="1" t="s">
        <v>44</v>
      </c>
      <c r="V87" s="1" t="s">
        <v>44</v>
      </c>
      <c r="W87" s="1" t="s">
        <v>44</v>
      </c>
      <c r="X87" s="1" t="s">
        <v>44</v>
      </c>
      <c r="Y87" s="1" t="s">
        <v>44</v>
      </c>
    </row>
    <row r="88" spans="1:25" ht="36" x14ac:dyDescent="0.25">
      <c r="A88" s="21"/>
      <c r="B88" s="64" t="s">
        <v>211</v>
      </c>
      <c r="C88" s="3" t="s">
        <v>101</v>
      </c>
      <c r="D88" s="30" t="s">
        <v>283</v>
      </c>
      <c r="E88" s="2">
        <v>2</v>
      </c>
      <c r="F88" s="58">
        <f t="shared" si="20"/>
        <v>249</v>
      </c>
      <c r="G88" s="58">
        <v>249</v>
      </c>
      <c r="H88" s="1" t="s">
        <v>44</v>
      </c>
      <c r="I88" s="1" t="s">
        <v>44</v>
      </c>
      <c r="J88" s="1" t="s">
        <v>44</v>
      </c>
      <c r="K88" s="1" t="s">
        <v>44</v>
      </c>
      <c r="L88" s="1" t="s">
        <v>44</v>
      </c>
      <c r="M88" s="1" t="s">
        <v>44</v>
      </c>
      <c r="N88" s="1" t="s">
        <v>44</v>
      </c>
      <c r="O88" s="1" t="s">
        <v>44</v>
      </c>
      <c r="P88" s="1" t="s">
        <v>44</v>
      </c>
      <c r="Q88" s="1" t="s">
        <v>44</v>
      </c>
      <c r="R88" s="1" t="s">
        <v>44</v>
      </c>
      <c r="S88" s="1" t="s">
        <v>44</v>
      </c>
      <c r="T88" s="1" t="s">
        <v>44</v>
      </c>
      <c r="U88" s="1" t="s">
        <v>44</v>
      </c>
      <c r="V88" s="1" t="s">
        <v>44</v>
      </c>
      <c r="W88" s="1" t="s">
        <v>44</v>
      </c>
      <c r="X88" s="1" t="s">
        <v>44</v>
      </c>
      <c r="Y88" s="1" t="s">
        <v>44</v>
      </c>
    </row>
    <row r="89" spans="1:25" ht="36" x14ac:dyDescent="0.25">
      <c r="A89" s="21"/>
      <c r="B89" s="64" t="s">
        <v>60</v>
      </c>
      <c r="C89" s="3" t="s">
        <v>101</v>
      </c>
      <c r="D89" s="30" t="s">
        <v>283</v>
      </c>
      <c r="E89" s="2">
        <v>2</v>
      </c>
      <c r="F89" s="58">
        <f t="shared" si="20"/>
        <v>60</v>
      </c>
      <c r="G89" s="58">
        <v>60</v>
      </c>
      <c r="H89" s="1" t="s">
        <v>44</v>
      </c>
      <c r="I89" s="1" t="s">
        <v>44</v>
      </c>
      <c r="J89" s="1" t="s">
        <v>44</v>
      </c>
      <c r="K89" s="1" t="s">
        <v>44</v>
      </c>
      <c r="L89" s="1" t="s">
        <v>44</v>
      </c>
      <c r="M89" s="1" t="s">
        <v>44</v>
      </c>
      <c r="N89" s="1" t="s">
        <v>44</v>
      </c>
      <c r="O89" s="1" t="s">
        <v>44</v>
      </c>
      <c r="P89" s="1" t="s">
        <v>44</v>
      </c>
      <c r="Q89" s="1" t="s">
        <v>44</v>
      </c>
      <c r="R89" s="1" t="s">
        <v>44</v>
      </c>
      <c r="S89" s="1" t="s">
        <v>44</v>
      </c>
      <c r="T89" s="1" t="s">
        <v>44</v>
      </c>
      <c r="U89" s="1" t="s">
        <v>44</v>
      </c>
      <c r="V89" s="1" t="s">
        <v>44</v>
      </c>
      <c r="W89" s="1" t="s">
        <v>44</v>
      </c>
      <c r="X89" s="1" t="s">
        <v>44</v>
      </c>
      <c r="Y89" s="1" t="s">
        <v>44</v>
      </c>
    </row>
    <row r="90" spans="1:25" ht="36" x14ac:dyDescent="0.25">
      <c r="A90" s="21"/>
      <c r="B90" s="64" t="s">
        <v>61</v>
      </c>
      <c r="C90" s="3" t="s">
        <v>101</v>
      </c>
      <c r="D90" s="30" t="s">
        <v>283</v>
      </c>
      <c r="E90" s="2">
        <v>2</v>
      </c>
      <c r="F90" s="58">
        <f t="shared" si="20"/>
        <v>123</v>
      </c>
      <c r="G90" s="58">
        <v>123</v>
      </c>
      <c r="H90" s="1" t="s">
        <v>44</v>
      </c>
      <c r="I90" s="1" t="s">
        <v>44</v>
      </c>
      <c r="J90" s="1" t="s">
        <v>44</v>
      </c>
      <c r="K90" s="1" t="s">
        <v>44</v>
      </c>
      <c r="L90" s="1" t="s">
        <v>44</v>
      </c>
      <c r="M90" s="1" t="s">
        <v>44</v>
      </c>
      <c r="N90" s="1" t="s">
        <v>44</v>
      </c>
      <c r="O90" s="1" t="s">
        <v>44</v>
      </c>
      <c r="P90" s="1" t="s">
        <v>44</v>
      </c>
      <c r="Q90" s="1" t="s">
        <v>44</v>
      </c>
      <c r="R90" s="1" t="s">
        <v>44</v>
      </c>
      <c r="S90" s="1" t="s">
        <v>44</v>
      </c>
      <c r="T90" s="1" t="s">
        <v>44</v>
      </c>
      <c r="U90" s="1" t="s">
        <v>44</v>
      </c>
      <c r="V90" s="1" t="s">
        <v>44</v>
      </c>
      <c r="W90" s="1" t="s">
        <v>44</v>
      </c>
      <c r="X90" s="1" t="s">
        <v>44</v>
      </c>
      <c r="Y90" s="1" t="s">
        <v>44</v>
      </c>
    </row>
    <row r="91" spans="1:25" ht="36" x14ac:dyDescent="0.25">
      <c r="A91" s="21"/>
      <c r="B91" s="64" t="s">
        <v>62</v>
      </c>
      <c r="C91" s="3" t="s">
        <v>101</v>
      </c>
      <c r="D91" s="30" t="s">
        <v>283</v>
      </c>
      <c r="E91" s="2">
        <v>2</v>
      </c>
      <c r="F91" s="58">
        <f t="shared" si="20"/>
        <v>70</v>
      </c>
      <c r="G91" s="58">
        <v>70</v>
      </c>
      <c r="H91" s="1" t="s">
        <v>44</v>
      </c>
      <c r="I91" s="1" t="s">
        <v>44</v>
      </c>
      <c r="J91" s="1" t="s">
        <v>44</v>
      </c>
      <c r="K91" s="1" t="s">
        <v>44</v>
      </c>
      <c r="L91" s="1" t="s">
        <v>44</v>
      </c>
      <c r="M91" s="1" t="s">
        <v>44</v>
      </c>
      <c r="N91" s="1" t="s">
        <v>44</v>
      </c>
      <c r="O91" s="1" t="s">
        <v>44</v>
      </c>
      <c r="P91" s="1" t="s">
        <v>44</v>
      </c>
      <c r="Q91" s="1" t="s">
        <v>44</v>
      </c>
      <c r="R91" s="1" t="s">
        <v>44</v>
      </c>
      <c r="S91" s="1" t="s">
        <v>44</v>
      </c>
      <c r="T91" s="1" t="s">
        <v>44</v>
      </c>
      <c r="U91" s="1" t="s">
        <v>44</v>
      </c>
      <c r="V91" s="1" t="s">
        <v>44</v>
      </c>
      <c r="W91" s="1" t="s">
        <v>44</v>
      </c>
      <c r="X91" s="1" t="s">
        <v>44</v>
      </c>
      <c r="Y91" s="1" t="s">
        <v>44</v>
      </c>
    </row>
    <row r="92" spans="1:25" ht="36" x14ac:dyDescent="0.25">
      <c r="A92" s="21"/>
      <c r="B92" s="24" t="s">
        <v>317</v>
      </c>
      <c r="C92" s="3" t="s">
        <v>101</v>
      </c>
      <c r="D92" s="30" t="s">
        <v>283</v>
      </c>
      <c r="E92" s="2">
        <v>2</v>
      </c>
      <c r="F92" s="58">
        <f t="shared" si="20"/>
        <v>229</v>
      </c>
      <c r="G92" s="58">
        <v>229</v>
      </c>
      <c r="H92" s="1" t="s">
        <v>44</v>
      </c>
      <c r="I92" s="1" t="s">
        <v>44</v>
      </c>
      <c r="J92" s="1" t="s">
        <v>44</v>
      </c>
      <c r="K92" s="1" t="s">
        <v>44</v>
      </c>
      <c r="L92" s="1" t="s">
        <v>44</v>
      </c>
      <c r="M92" s="1" t="s">
        <v>44</v>
      </c>
      <c r="N92" s="1" t="s">
        <v>44</v>
      </c>
      <c r="O92" s="1" t="s">
        <v>44</v>
      </c>
      <c r="P92" s="1" t="s">
        <v>44</v>
      </c>
      <c r="Q92" s="1" t="s">
        <v>44</v>
      </c>
      <c r="R92" s="1" t="s">
        <v>44</v>
      </c>
      <c r="S92" s="1" t="s">
        <v>44</v>
      </c>
      <c r="T92" s="1" t="s">
        <v>44</v>
      </c>
      <c r="U92" s="1" t="s">
        <v>44</v>
      </c>
      <c r="V92" s="1" t="s">
        <v>44</v>
      </c>
      <c r="W92" s="1" t="s">
        <v>44</v>
      </c>
      <c r="X92" s="1" t="s">
        <v>44</v>
      </c>
      <c r="Y92" s="1" t="s">
        <v>44</v>
      </c>
    </row>
    <row r="93" spans="1:25" ht="36" x14ac:dyDescent="0.25">
      <c r="A93" s="21"/>
      <c r="B93" s="24" t="s">
        <v>63</v>
      </c>
      <c r="C93" s="3" t="s">
        <v>101</v>
      </c>
      <c r="D93" s="30" t="s">
        <v>283</v>
      </c>
      <c r="E93" s="2">
        <v>2</v>
      </c>
      <c r="F93" s="58">
        <f t="shared" si="20"/>
        <v>168</v>
      </c>
      <c r="G93" s="58">
        <v>168</v>
      </c>
      <c r="H93" s="1" t="s">
        <v>44</v>
      </c>
      <c r="I93" s="1" t="s">
        <v>44</v>
      </c>
      <c r="J93" s="1" t="s">
        <v>44</v>
      </c>
      <c r="K93" s="1" t="s">
        <v>44</v>
      </c>
      <c r="L93" s="1" t="s">
        <v>44</v>
      </c>
      <c r="M93" s="1" t="s">
        <v>44</v>
      </c>
      <c r="N93" s="1" t="s">
        <v>44</v>
      </c>
      <c r="O93" s="1" t="s">
        <v>44</v>
      </c>
      <c r="P93" s="1" t="s">
        <v>44</v>
      </c>
      <c r="Q93" s="1" t="s">
        <v>44</v>
      </c>
      <c r="R93" s="1" t="s">
        <v>44</v>
      </c>
      <c r="S93" s="1" t="s">
        <v>44</v>
      </c>
      <c r="T93" s="1" t="s">
        <v>44</v>
      </c>
      <c r="U93" s="1" t="s">
        <v>44</v>
      </c>
      <c r="V93" s="1" t="s">
        <v>44</v>
      </c>
      <c r="W93" s="1" t="s">
        <v>44</v>
      </c>
      <c r="X93" s="1" t="s">
        <v>44</v>
      </c>
      <c r="Y93" s="1" t="s">
        <v>44</v>
      </c>
    </row>
    <row r="94" spans="1:25" ht="36" x14ac:dyDescent="0.25">
      <c r="A94" s="21"/>
      <c r="B94" s="24" t="s">
        <v>64</v>
      </c>
      <c r="C94" s="3" t="s">
        <v>101</v>
      </c>
      <c r="D94" s="30" t="s">
        <v>283</v>
      </c>
      <c r="E94" s="2">
        <v>2</v>
      </c>
      <c r="F94" s="58">
        <f t="shared" si="20"/>
        <v>1</v>
      </c>
      <c r="G94" s="58">
        <v>1</v>
      </c>
      <c r="H94" s="1" t="s">
        <v>44</v>
      </c>
      <c r="I94" s="1" t="s">
        <v>44</v>
      </c>
      <c r="J94" s="1" t="s">
        <v>44</v>
      </c>
      <c r="K94" s="1" t="s">
        <v>44</v>
      </c>
      <c r="L94" s="1" t="s">
        <v>44</v>
      </c>
      <c r="M94" s="1" t="s">
        <v>44</v>
      </c>
      <c r="N94" s="1" t="s">
        <v>44</v>
      </c>
      <c r="O94" s="1" t="s">
        <v>44</v>
      </c>
      <c r="P94" s="1" t="s">
        <v>44</v>
      </c>
      <c r="Q94" s="1" t="s">
        <v>44</v>
      </c>
      <c r="R94" s="1" t="s">
        <v>44</v>
      </c>
      <c r="S94" s="1" t="s">
        <v>44</v>
      </c>
      <c r="T94" s="1" t="s">
        <v>44</v>
      </c>
      <c r="U94" s="1" t="s">
        <v>44</v>
      </c>
      <c r="V94" s="1" t="s">
        <v>44</v>
      </c>
      <c r="W94" s="1" t="s">
        <v>44</v>
      </c>
      <c r="X94" s="1" t="s">
        <v>44</v>
      </c>
      <c r="Y94" s="1" t="s">
        <v>44</v>
      </c>
    </row>
    <row r="95" spans="1:25" ht="75" x14ac:dyDescent="0.25">
      <c r="A95" s="21"/>
      <c r="B95" s="27" t="s">
        <v>86</v>
      </c>
      <c r="C95" s="3" t="s">
        <v>101</v>
      </c>
      <c r="D95" s="30" t="s">
        <v>283</v>
      </c>
      <c r="E95" s="2">
        <v>2</v>
      </c>
      <c r="F95" s="58">
        <f t="shared" si="20"/>
        <v>366</v>
      </c>
      <c r="G95" s="58">
        <v>366</v>
      </c>
      <c r="H95" s="1" t="s">
        <v>44</v>
      </c>
      <c r="I95" s="1" t="s">
        <v>44</v>
      </c>
      <c r="J95" s="1" t="s">
        <v>44</v>
      </c>
      <c r="K95" s="1" t="s">
        <v>44</v>
      </c>
      <c r="L95" s="1" t="s">
        <v>44</v>
      </c>
      <c r="M95" s="1" t="s">
        <v>44</v>
      </c>
      <c r="N95" s="1" t="s">
        <v>44</v>
      </c>
      <c r="O95" s="1" t="s">
        <v>44</v>
      </c>
      <c r="P95" s="1" t="s">
        <v>44</v>
      </c>
      <c r="Q95" s="1" t="s">
        <v>44</v>
      </c>
      <c r="R95" s="1" t="s">
        <v>44</v>
      </c>
      <c r="S95" s="1" t="s">
        <v>44</v>
      </c>
      <c r="T95" s="1" t="s">
        <v>44</v>
      </c>
      <c r="U95" s="1" t="s">
        <v>44</v>
      </c>
      <c r="V95" s="1" t="s">
        <v>44</v>
      </c>
      <c r="W95" s="1" t="s">
        <v>44</v>
      </c>
      <c r="X95" s="1" t="s">
        <v>44</v>
      </c>
      <c r="Y95" s="1" t="s">
        <v>44</v>
      </c>
    </row>
    <row r="96" spans="1:25" s="37" customFormat="1" x14ac:dyDescent="0.25">
      <c r="A96" s="160"/>
      <c r="B96" s="23" t="s">
        <v>71</v>
      </c>
      <c r="C96" s="107"/>
      <c r="D96" s="32"/>
      <c r="E96" s="11"/>
      <c r="F96" s="38">
        <f t="shared" ref="F96:Y96" si="21">SUM(F69:F95)</f>
        <v>2858</v>
      </c>
      <c r="G96" s="38">
        <f t="shared" si="21"/>
        <v>2858</v>
      </c>
      <c r="H96" s="38">
        <f t="shared" si="21"/>
        <v>0</v>
      </c>
      <c r="I96" s="38">
        <f t="shared" si="21"/>
        <v>0</v>
      </c>
      <c r="J96" s="38">
        <f t="shared" si="21"/>
        <v>0</v>
      </c>
      <c r="K96" s="38">
        <f t="shared" si="21"/>
        <v>0</v>
      </c>
      <c r="L96" s="38">
        <f t="shared" si="21"/>
        <v>0</v>
      </c>
      <c r="M96" s="38">
        <f t="shared" si="21"/>
        <v>0</v>
      </c>
      <c r="N96" s="38">
        <f t="shared" si="21"/>
        <v>0</v>
      </c>
      <c r="O96" s="38">
        <f t="shared" si="21"/>
        <v>0</v>
      </c>
      <c r="P96" s="38">
        <f t="shared" si="21"/>
        <v>0</v>
      </c>
      <c r="Q96" s="38">
        <f t="shared" si="21"/>
        <v>0</v>
      </c>
      <c r="R96" s="38">
        <f t="shared" si="21"/>
        <v>0</v>
      </c>
      <c r="S96" s="38">
        <f t="shared" si="21"/>
        <v>0</v>
      </c>
      <c r="T96" s="38">
        <f t="shared" si="21"/>
        <v>0</v>
      </c>
      <c r="U96" s="38">
        <f t="shared" si="21"/>
        <v>0</v>
      </c>
      <c r="V96" s="38">
        <f t="shared" si="21"/>
        <v>0</v>
      </c>
      <c r="W96" s="38">
        <f t="shared" si="21"/>
        <v>0</v>
      </c>
      <c r="X96" s="38">
        <f t="shared" si="21"/>
        <v>0</v>
      </c>
      <c r="Y96" s="38">
        <f t="shared" si="21"/>
        <v>0</v>
      </c>
    </row>
    <row r="97" spans="1:25" x14ac:dyDescent="0.25">
      <c r="A97" s="21"/>
      <c r="B97" s="200" t="s">
        <v>256</v>
      </c>
      <c r="C97" s="201"/>
      <c r="D97" s="201"/>
      <c r="E97" s="201"/>
      <c r="F97" s="201"/>
      <c r="G97" s="201"/>
      <c r="H97" s="201"/>
      <c r="I97" s="201"/>
      <c r="J97" s="201"/>
      <c r="K97" s="201"/>
      <c r="L97" s="201"/>
      <c r="M97" s="201"/>
      <c r="N97" s="201"/>
      <c r="O97" s="201"/>
      <c r="P97" s="201"/>
      <c r="Q97" s="201"/>
      <c r="R97" s="201"/>
      <c r="S97" s="201"/>
      <c r="T97" s="201"/>
      <c r="U97" s="201"/>
      <c r="V97" s="201"/>
      <c r="W97" s="201"/>
      <c r="X97" s="201"/>
      <c r="Y97" s="202"/>
    </row>
    <row r="98" spans="1:25" ht="60" x14ac:dyDescent="0.25">
      <c r="A98" s="21">
        <v>52</v>
      </c>
      <c r="B98" s="27" t="s">
        <v>257</v>
      </c>
      <c r="C98" s="3" t="s">
        <v>101</v>
      </c>
      <c r="D98" s="30" t="s">
        <v>295</v>
      </c>
      <c r="E98" s="2">
        <v>2</v>
      </c>
      <c r="F98" s="58">
        <f t="shared" ref="F98:F110" si="22">SUM(G98:Y98)</f>
        <v>12</v>
      </c>
      <c r="G98" s="58">
        <v>2</v>
      </c>
      <c r="H98" s="59">
        <v>0</v>
      </c>
      <c r="I98" s="59">
        <v>0</v>
      </c>
      <c r="J98" s="59">
        <v>0</v>
      </c>
      <c r="K98" s="59">
        <v>0</v>
      </c>
      <c r="L98" s="59">
        <v>1</v>
      </c>
      <c r="M98" s="59">
        <v>2</v>
      </c>
      <c r="N98" s="59">
        <v>3</v>
      </c>
      <c r="O98" s="59">
        <v>0</v>
      </c>
      <c r="P98" s="59">
        <v>0</v>
      </c>
      <c r="Q98" s="59">
        <v>0</v>
      </c>
      <c r="R98" s="59">
        <v>0</v>
      </c>
      <c r="S98" s="59">
        <v>0</v>
      </c>
      <c r="T98" s="59">
        <v>1</v>
      </c>
      <c r="U98" s="59">
        <v>3</v>
      </c>
      <c r="V98" s="59">
        <v>0</v>
      </c>
      <c r="W98" s="59">
        <v>0</v>
      </c>
      <c r="X98" s="59">
        <v>0</v>
      </c>
      <c r="Y98" s="59">
        <v>0</v>
      </c>
    </row>
    <row r="99" spans="1:25" ht="75" x14ac:dyDescent="0.25">
      <c r="A99" s="21">
        <v>53</v>
      </c>
      <c r="B99" s="27" t="s">
        <v>65</v>
      </c>
      <c r="C99" s="3" t="s">
        <v>101</v>
      </c>
      <c r="D99" s="30" t="s">
        <v>295</v>
      </c>
      <c r="E99" s="2">
        <v>2</v>
      </c>
      <c r="F99" s="58">
        <f t="shared" si="22"/>
        <v>1</v>
      </c>
      <c r="G99" s="58">
        <v>0</v>
      </c>
      <c r="H99" s="59">
        <v>0</v>
      </c>
      <c r="I99" s="59">
        <v>0</v>
      </c>
      <c r="J99" s="59">
        <v>0</v>
      </c>
      <c r="K99" s="59">
        <v>0</v>
      </c>
      <c r="L99" s="59">
        <v>0</v>
      </c>
      <c r="M99" s="59">
        <v>0</v>
      </c>
      <c r="N99" s="59">
        <v>0</v>
      </c>
      <c r="O99" s="59">
        <v>0</v>
      </c>
      <c r="P99" s="59">
        <v>0</v>
      </c>
      <c r="Q99" s="59">
        <v>0</v>
      </c>
      <c r="R99" s="59">
        <v>0</v>
      </c>
      <c r="S99" s="59">
        <v>0</v>
      </c>
      <c r="T99" s="59">
        <v>0</v>
      </c>
      <c r="U99" s="59">
        <v>1</v>
      </c>
      <c r="V99" s="59">
        <v>0</v>
      </c>
      <c r="W99" s="59">
        <v>0</v>
      </c>
      <c r="X99" s="59">
        <v>0</v>
      </c>
      <c r="Y99" s="59">
        <v>0</v>
      </c>
    </row>
    <row r="100" spans="1:25" ht="36" x14ac:dyDescent="0.25">
      <c r="A100" s="21">
        <v>54</v>
      </c>
      <c r="B100" s="27" t="s">
        <v>258</v>
      </c>
      <c r="C100" s="3" t="s">
        <v>101</v>
      </c>
      <c r="D100" s="30" t="s">
        <v>295</v>
      </c>
      <c r="E100" s="2">
        <v>2</v>
      </c>
      <c r="F100" s="58">
        <f t="shared" si="22"/>
        <v>283</v>
      </c>
      <c r="G100" s="58">
        <v>202</v>
      </c>
      <c r="H100" s="59">
        <v>2</v>
      </c>
      <c r="I100" s="59">
        <v>0</v>
      </c>
      <c r="J100" s="59">
        <v>0</v>
      </c>
      <c r="K100" s="59">
        <v>0</v>
      </c>
      <c r="L100" s="59">
        <v>0</v>
      </c>
      <c r="M100" s="59">
        <v>13</v>
      </c>
      <c r="N100" s="59">
        <v>17</v>
      </c>
      <c r="O100" s="59">
        <v>2</v>
      </c>
      <c r="P100" s="59">
        <v>1</v>
      </c>
      <c r="Q100" s="59">
        <v>0</v>
      </c>
      <c r="R100" s="59">
        <v>0</v>
      </c>
      <c r="S100" s="59">
        <v>0</v>
      </c>
      <c r="T100" s="59">
        <v>11</v>
      </c>
      <c r="U100" s="59">
        <v>28</v>
      </c>
      <c r="V100" s="59">
        <v>7</v>
      </c>
      <c r="W100" s="59">
        <v>0</v>
      </c>
      <c r="X100" s="59">
        <v>0</v>
      </c>
      <c r="Y100" s="59">
        <v>0</v>
      </c>
    </row>
    <row r="101" spans="1:25" ht="75" x14ac:dyDescent="0.25">
      <c r="A101" s="21">
        <v>55</v>
      </c>
      <c r="B101" s="27" t="s">
        <v>259</v>
      </c>
      <c r="C101" s="3" t="s">
        <v>101</v>
      </c>
      <c r="D101" s="30" t="s">
        <v>295</v>
      </c>
      <c r="E101" s="2">
        <v>2</v>
      </c>
      <c r="F101" s="58">
        <f t="shared" si="22"/>
        <v>875</v>
      </c>
      <c r="G101" s="58">
        <v>409</v>
      </c>
      <c r="H101" s="59">
        <v>14</v>
      </c>
      <c r="I101" s="59">
        <v>1</v>
      </c>
      <c r="J101" s="59">
        <v>0</v>
      </c>
      <c r="K101" s="59">
        <v>0</v>
      </c>
      <c r="L101" s="59">
        <v>0</v>
      </c>
      <c r="M101" s="59">
        <v>80</v>
      </c>
      <c r="N101" s="59">
        <v>241</v>
      </c>
      <c r="O101" s="59">
        <v>0</v>
      </c>
      <c r="P101" s="59">
        <v>0</v>
      </c>
      <c r="Q101" s="59">
        <v>0</v>
      </c>
      <c r="R101" s="59">
        <v>0</v>
      </c>
      <c r="S101" s="59">
        <v>0</v>
      </c>
      <c r="T101" s="59">
        <v>14</v>
      </c>
      <c r="U101" s="59">
        <v>97</v>
      </c>
      <c r="V101" s="59">
        <v>1</v>
      </c>
      <c r="W101" s="59">
        <v>0</v>
      </c>
      <c r="X101" s="59">
        <v>18</v>
      </c>
      <c r="Y101" s="59">
        <v>0</v>
      </c>
    </row>
    <row r="102" spans="1:25" ht="36" x14ac:dyDescent="0.25">
      <c r="A102" s="21">
        <v>56</v>
      </c>
      <c r="B102" s="27" t="s">
        <v>260</v>
      </c>
      <c r="C102" s="3" t="s">
        <v>101</v>
      </c>
      <c r="D102" s="30" t="s">
        <v>295</v>
      </c>
      <c r="E102" s="2">
        <v>2</v>
      </c>
      <c r="F102" s="58">
        <f t="shared" si="22"/>
        <v>509</v>
      </c>
      <c r="G102" s="58">
        <v>184</v>
      </c>
      <c r="H102" s="59">
        <v>10</v>
      </c>
      <c r="I102" s="59">
        <v>1</v>
      </c>
      <c r="J102" s="59">
        <v>0</v>
      </c>
      <c r="K102" s="59">
        <v>0</v>
      </c>
      <c r="L102" s="59">
        <v>1</v>
      </c>
      <c r="M102" s="59">
        <v>49</v>
      </c>
      <c r="N102" s="59">
        <v>19</v>
      </c>
      <c r="O102" s="59">
        <v>0</v>
      </c>
      <c r="P102" s="59">
        <v>0</v>
      </c>
      <c r="Q102" s="59">
        <v>0</v>
      </c>
      <c r="R102" s="59">
        <v>1</v>
      </c>
      <c r="S102" s="59">
        <v>4</v>
      </c>
      <c r="T102" s="59">
        <v>44</v>
      </c>
      <c r="U102" s="59">
        <v>161</v>
      </c>
      <c r="V102" s="59">
        <v>9</v>
      </c>
      <c r="W102" s="59">
        <v>16</v>
      </c>
      <c r="X102" s="59">
        <v>9</v>
      </c>
      <c r="Y102" s="59">
        <v>1</v>
      </c>
    </row>
    <row r="103" spans="1:25" ht="36" x14ac:dyDescent="0.25">
      <c r="A103" s="21">
        <v>57</v>
      </c>
      <c r="B103" s="27" t="s">
        <v>211</v>
      </c>
      <c r="C103" s="3" t="s">
        <v>101</v>
      </c>
      <c r="D103" s="30" t="s">
        <v>295</v>
      </c>
      <c r="E103" s="2">
        <v>2</v>
      </c>
      <c r="F103" s="58">
        <f t="shared" si="22"/>
        <v>711</v>
      </c>
      <c r="G103" s="58">
        <v>277</v>
      </c>
      <c r="H103" s="59">
        <v>6</v>
      </c>
      <c r="I103" s="59">
        <v>4</v>
      </c>
      <c r="J103" s="59">
        <v>0</v>
      </c>
      <c r="K103" s="59">
        <v>0</v>
      </c>
      <c r="L103" s="59">
        <v>0</v>
      </c>
      <c r="M103" s="59">
        <v>99</v>
      </c>
      <c r="N103" s="59">
        <v>94</v>
      </c>
      <c r="O103" s="59">
        <v>0</v>
      </c>
      <c r="P103" s="59">
        <v>0</v>
      </c>
      <c r="Q103" s="59">
        <v>0</v>
      </c>
      <c r="R103" s="59">
        <v>1</v>
      </c>
      <c r="S103" s="59">
        <v>2</v>
      </c>
      <c r="T103" s="59">
        <v>46</v>
      </c>
      <c r="U103" s="59">
        <v>149</v>
      </c>
      <c r="V103" s="59">
        <v>8</v>
      </c>
      <c r="W103" s="59">
        <v>2</v>
      </c>
      <c r="X103" s="59">
        <v>22</v>
      </c>
      <c r="Y103" s="59">
        <v>1</v>
      </c>
    </row>
    <row r="104" spans="1:25" ht="45" x14ac:dyDescent="0.25">
      <c r="A104" s="21">
        <v>58</v>
      </c>
      <c r="B104" s="27" t="s">
        <v>261</v>
      </c>
      <c r="C104" s="3" t="s">
        <v>101</v>
      </c>
      <c r="D104" s="30" t="s">
        <v>295</v>
      </c>
      <c r="E104" s="2">
        <v>2</v>
      </c>
      <c r="F104" s="58">
        <f t="shared" si="22"/>
        <v>14</v>
      </c>
      <c r="G104" s="58">
        <v>1</v>
      </c>
      <c r="H104" s="59">
        <v>0</v>
      </c>
      <c r="I104" s="59">
        <v>0</v>
      </c>
      <c r="J104" s="59">
        <v>0</v>
      </c>
      <c r="K104" s="59">
        <v>0</v>
      </c>
      <c r="L104" s="59">
        <v>0</v>
      </c>
      <c r="M104" s="59">
        <v>4</v>
      </c>
      <c r="N104" s="59">
        <v>0</v>
      </c>
      <c r="O104" s="59">
        <v>0</v>
      </c>
      <c r="P104" s="59">
        <v>0</v>
      </c>
      <c r="Q104" s="59">
        <v>0</v>
      </c>
      <c r="R104" s="59">
        <v>0</v>
      </c>
      <c r="S104" s="59">
        <v>0</v>
      </c>
      <c r="T104" s="59">
        <v>0</v>
      </c>
      <c r="U104" s="59">
        <v>8</v>
      </c>
      <c r="V104" s="59">
        <v>1</v>
      </c>
      <c r="W104" s="59">
        <v>0</v>
      </c>
      <c r="X104" s="59">
        <v>0</v>
      </c>
      <c r="Y104" s="59">
        <v>0</v>
      </c>
    </row>
    <row r="105" spans="1:25" ht="36" x14ac:dyDescent="0.25">
      <c r="A105" s="21">
        <v>59</v>
      </c>
      <c r="B105" s="27" t="s">
        <v>262</v>
      </c>
      <c r="C105" s="3" t="s">
        <v>101</v>
      </c>
      <c r="D105" s="30" t="s">
        <v>295</v>
      </c>
      <c r="E105" s="2">
        <v>2</v>
      </c>
      <c r="F105" s="58">
        <f t="shared" si="22"/>
        <v>22</v>
      </c>
      <c r="G105" s="58">
        <v>10</v>
      </c>
      <c r="H105" s="59">
        <v>3</v>
      </c>
      <c r="I105" s="59">
        <v>0</v>
      </c>
      <c r="J105" s="59">
        <v>0</v>
      </c>
      <c r="K105" s="59">
        <v>0</v>
      </c>
      <c r="L105" s="59">
        <v>0</v>
      </c>
      <c r="M105" s="59">
        <v>0</v>
      </c>
      <c r="N105" s="59">
        <v>1</v>
      </c>
      <c r="O105" s="59">
        <v>0</v>
      </c>
      <c r="P105" s="59">
        <v>0</v>
      </c>
      <c r="Q105" s="59">
        <v>0</v>
      </c>
      <c r="R105" s="59">
        <v>0</v>
      </c>
      <c r="S105" s="59">
        <v>0</v>
      </c>
      <c r="T105" s="59">
        <v>2</v>
      </c>
      <c r="U105" s="59">
        <v>6</v>
      </c>
      <c r="V105" s="59">
        <v>0</v>
      </c>
      <c r="W105" s="59">
        <v>0</v>
      </c>
      <c r="X105" s="59">
        <v>0</v>
      </c>
      <c r="Y105" s="59">
        <v>0</v>
      </c>
    </row>
    <row r="106" spans="1:25" ht="36" x14ac:dyDescent="0.25">
      <c r="A106" s="21">
        <v>60</v>
      </c>
      <c r="B106" s="27" t="s">
        <v>263</v>
      </c>
      <c r="C106" s="3" t="s">
        <v>101</v>
      </c>
      <c r="D106" s="30" t="s">
        <v>295</v>
      </c>
      <c r="E106" s="2">
        <v>2</v>
      </c>
      <c r="F106" s="58">
        <f t="shared" si="22"/>
        <v>1084</v>
      </c>
      <c r="G106" s="58">
        <v>498</v>
      </c>
      <c r="H106" s="59">
        <v>4</v>
      </c>
      <c r="I106" s="59">
        <v>1</v>
      </c>
      <c r="J106" s="59">
        <v>0</v>
      </c>
      <c r="K106" s="59">
        <v>0</v>
      </c>
      <c r="L106" s="59">
        <v>0</v>
      </c>
      <c r="M106" s="59">
        <v>81</v>
      </c>
      <c r="N106" s="59">
        <v>405</v>
      </c>
      <c r="O106" s="59">
        <v>0</v>
      </c>
      <c r="P106" s="59">
        <v>0</v>
      </c>
      <c r="Q106" s="59">
        <v>1</v>
      </c>
      <c r="R106" s="59">
        <v>0</v>
      </c>
      <c r="S106" s="59">
        <v>3</v>
      </c>
      <c r="T106" s="59">
        <v>13</v>
      </c>
      <c r="U106" s="59">
        <v>61</v>
      </c>
      <c r="V106" s="59">
        <v>7</v>
      </c>
      <c r="W106" s="59">
        <v>2</v>
      </c>
      <c r="X106" s="59">
        <v>7</v>
      </c>
      <c r="Y106" s="59">
        <v>1</v>
      </c>
    </row>
    <row r="107" spans="1:25" ht="45" x14ac:dyDescent="0.25">
      <c r="A107" s="21">
        <v>61</v>
      </c>
      <c r="B107" s="27" t="s">
        <v>18</v>
      </c>
      <c r="C107" s="3" t="s">
        <v>101</v>
      </c>
      <c r="D107" s="30" t="s">
        <v>295</v>
      </c>
      <c r="E107" s="2">
        <v>2</v>
      </c>
      <c r="F107" s="58">
        <f t="shared" si="22"/>
        <v>24</v>
      </c>
      <c r="G107" s="58">
        <v>4</v>
      </c>
      <c r="H107" s="59">
        <v>0</v>
      </c>
      <c r="I107" s="59">
        <v>0</v>
      </c>
      <c r="J107" s="59">
        <v>0</v>
      </c>
      <c r="K107" s="59">
        <v>0</v>
      </c>
      <c r="L107" s="59">
        <v>0</v>
      </c>
      <c r="M107" s="59">
        <v>0</v>
      </c>
      <c r="N107" s="59">
        <v>3</v>
      </c>
      <c r="O107" s="59">
        <v>0</v>
      </c>
      <c r="P107" s="59">
        <v>2</v>
      </c>
      <c r="Q107" s="59">
        <v>0</v>
      </c>
      <c r="R107" s="59">
        <v>0</v>
      </c>
      <c r="S107" s="59">
        <v>0</v>
      </c>
      <c r="T107" s="59">
        <v>2</v>
      </c>
      <c r="U107" s="59">
        <v>13</v>
      </c>
      <c r="V107" s="59">
        <v>0</v>
      </c>
      <c r="W107" s="59">
        <v>0</v>
      </c>
      <c r="X107" s="59">
        <v>0</v>
      </c>
      <c r="Y107" s="59">
        <v>0</v>
      </c>
    </row>
    <row r="108" spans="1:25" ht="36" x14ac:dyDescent="0.25">
      <c r="A108" s="21">
        <v>62</v>
      </c>
      <c r="B108" s="27" t="s">
        <v>264</v>
      </c>
      <c r="C108" s="3" t="s">
        <v>101</v>
      </c>
      <c r="D108" s="30" t="s">
        <v>295</v>
      </c>
      <c r="E108" s="2">
        <v>2</v>
      </c>
      <c r="F108" s="58">
        <f t="shared" si="22"/>
        <v>176</v>
      </c>
      <c r="G108" s="58">
        <v>48</v>
      </c>
      <c r="H108" s="59">
        <v>0</v>
      </c>
      <c r="I108" s="59">
        <v>1</v>
      </c>
      <c r="J108" s="59">
        <v>2</v>
      </c>
      <c r="K108" s="59">
        <v>2</v>
      </c>
      <c r="L108" s="59">
        <v>0</v>
      </c>
      <c r="M108" s="59">
        <v>33</v>
      </c>
      <c r="N108" s="59">
        <v>20</v>
      </c>
      <c r="O108" s="59">
        <v>2</v>
      </c>
      <c r="P108" s="59">
        <v>0</v>
      </c>
      <c r="Q108" s="59">
        <v>0</v>
      </c>
      <c r="R108" s="59">
        <v>0</v>
      </c>
      <c r="S108" s="59">
        <v>0</v>
      </c>
      <c r="T108" s="59">
        <v>25</v>
      </c>
      <c r="U108" s="59">
        <v>15</v>
      </c>
      <c r="V108" s="59">
        <v>2</v>
      </c>
      <c r="W108" s="59">
        <v>2</v>
      </c>
      <c r="X108" s="59">
        <v>0</v>
      </c>
      <c r="Y108" s="59">
        <v>24</v>
      </c>
    </row>
    <row r="109" spans="1:25" ht="36" x14ac:dyDescent="0.25">
      <c r="A109" s="21">
        <v>63</v>
      </c>
      <c r="B109" s="27" t="s">
        <v>61</v>
      </c>
      <c r="C109" s="3" t="s">
        <v>101</v>
      </c>
      <c r="D109" s="30" t="s">
        <v>295</v>
      </c>
      <c r="E109" s="2">
        <v>2</v>
      </c>
      <c r="F109" s="58">
        <f t="shared" si="22"/>
        <v>268</v>
      </c>
      <c r="G109" s="58">
        <v>157</v>
      </c>
      <c r="H109" s="59">
        <v>10</v>
      </c>
      <c r="I109" s="59">
        <v>2</v>
      </c>
      <c r="J109" s="59">
        <v>1</v>
      </c>
      <c r="K109" s="59">
        <v>1</v>
      </c>
      <c r="L109" s="59">
        <v>0</v>
      </c>
      <c r="M109" s="59">
        <v>17</v>
      </c>
      <c r="N109" s="59">
        <v>9</v>
      </c>
      <c r="O109" s="59">
        <v>0</v>
      </c>
      <c r="P109" s="59">
        <v>0</v>
      </c>
      <c r="Q109" s="59">
        <v>0</v>
      </c>
      <c r="R109" s="59">
        <v>2</v>
      </c>
      <c r="S109" s="59">
        <v>0</v>
      </c>
      <c r="T109" s="59">
        <v>19</v>
      </c>
      <c r="U109" s="59">
        <v>45</v>
      </c>
      <c r="V109" s="59">
        <v>3</v>
      </c>
      <c r="W109" s="59">
        <v>0</v>
      </c>
      <c r="X109" s="59">
        <v>1</v>
      </c>
      <c r="Y109" s="59">
        <v>1</v>
      </c>
    </row>
    <row r="110" spans="1:25" ht="18.75" customHeight="1" x14ac:dyDescent="0.25">
      <c r="A110" s="21">
        <v>64</v>
      </c>
      <c r="B110" s="27" t="s">
        <v>60</v>
      </c>
      <c r="C110" s="3" t="s">
        <v>101</v>
      </c>
      <c r="D110" s="30" t="s">
        <v>295</v>
      </c>
      <c r="E110" s="2">
        <v>2</v>
      </c>
      <c r="F110" s="58">
        <f t="shared" si="22"/>
        <v>241</v>
      </c>
      <c r="G110" s="58">
        <v>83</v>
      </c>
      <c r="H110" s="59">
        <v>4</v>
      </c>
      <c r="I110" s="59">
        <v>0</v>
      </c>
      <c r="J110" s="59">
        <v>0</v>
      </c>
      <c r="K110" s="59">
        <v>0</v>
      </c>
      <c r="L110" s="59">
        <v>0</v>
      </c>
      <c r="M110" s="59">
        <v>37</v>
      </c>
      <c r="N110" s="59">
        <v>37</v>
      </c>
      <c r="O110" s="59">
        <v>0</v>
      </c>
      <c r="P110" s="59">
        <v>0</v>
      </c>
      <c r="Q110" s="59">
        <v>0</v>
      </c>
      <c r="R110" s="59">
        <v>1</v>
      </c>
      <c r="S110" s="59">
        <v>0</v>
      </c>
      <c r="T110" s="59">
        <v>21</v>
      </c>
      <c r="U110" s="59">
        <v>56</v>
      </c>
      <c r="V110" s="59">
        <v>0</v>
      </c>
      <c r="W110" s="59">
        <v>1</v>
      </c>
      <c r="X110" s="59">
        <v>1</v>
      </c>
      <c r="Y110" s="59">
        <v>0</v>
      </c>
    </row>
    <row r="111" spans="1:25" s="37" customFormat="1" x14ac:dyDescent="0.25">
      <c r="A111" s="160"/>
      <c r="B111" s="23" t="s">
        <v>71</v>
      </c>
      <c r="C111" s="107"/>
      <c r="D111" s="32"/>
      <c r="E111" s="11"/>
      <c r="F111" s="38">
        <f t="shared" ref="F111:Y111" si="23">SUM(F98:F110)</f>
        <v>4220</v>
      </c>
      <c r="G111" s="38">
        <f t="shared" si="23"/>
        <v>1875</v>
      </c>
      <c r="H111" s="38">
        <f t="shared" si="23"/>
        <v>53</v>
      </c>
      <c r="I111" s="38">
        <f t="shared" si="23"/>
        <v>10</v>
      </c>
      <c r="J111" s="38">
        <f t="shared" si="23"/>
        <v>3</v>
      </c>
      <c r="K111" s="38">
        <f t="shared" si="23"/>
        <v>3</v>
      </c>
      <c r="L111" s="38">
        <f t="shared" si="23"/>
        <v>2</v>
      </c>
      <c r="M111" s="38">
        <f t="shared" si="23"/>
        <v>415</v>
      </c>
      <c r="N111" s="38">
        <f t="shared" si="23"/>
        <v>849</v>
      </c>
      <c r="O111" s="38">
        <f t="shared" si="23"/>
        <v>4</v>
      </c>
      <c r="P111" s="38">
        <f t="shared" si="23"/>
        <v>3</v>
      </c>
      <c r="Q111" s="38">
        <f t="shared" si="23"/>
        <v>1</v>
      </c>
      <c r="R111" s="38">
        <f t="shared" si="23"/>
        <v>5</v>
      </c>
      <c r="S111" s="38">
        <f t="shared" si="23"/>
        <v>9</v>
      </c>
      <c r="T111" s="38">
        <f t="shared" si="23"/>
        <v>198</v>
      </c>
      <c r="U111" s="38">
        <f t="shared" si="23"/>
        <v>643</v>
      </c>
      <c r="V111" s="38">
        <f t="shared" si="23"/>
        <v>38</v>
      </c>
      <c r="W111" s="38">
        <f t="shared" si="23"/>
        <v>23</v>
      </c>
      <c r="X111" s="38">
        <f t="shared" si="23"/>
        <v>58</v>
      </c>
      <c r="Y111" s="38">
        <f t="shared" si="23"/>
        <v>28</v>
      </c>
    </row>
    <row r="112" spans="1:25" x14ac:dyDescent="0.25">
      <c r="A112" s="21"/>
      <c r="B112" s="210" t="s">
        <v>99</v>
      </c>
      <c r="C112" s="195"/>
      <c r="D112" s="195"/>
      <c r="E112" s="195"/>
      <c r="F112" s="195"/>
      <c r="G112" s="195"/>
      <c r="H112" s="195"/>
      <c r="I112" s="195"/>
      <c r="J112" s="195"/>
      <c r="K112" s="195"/>
      <c r="L112" s="195"/>
      <c r="M112" s="195"/>
      <c r="N112" s="195"/>
      <c r="O112" s="195"/>
      <c r="P112" s="195"/>
      <c r="Q112" s="195"/>
      <c r="R112" s="195"/>
      <c r="S112" s="195"/>
      <c r="T112" s="195"/>
      <c r="U112" s="195"/>
      <c r="V112" s="195"/>
      <c r="W112" s="195"/>
      <c r="X112" s="195"/>
      <c r="Y112" s="196"/>
    </row>
    <row r="113" spans="1:25" ht="36" x14ac:dyDescent="0.25">
      <c r="A113" s="21">
        <v>65</v>
      </c>
      <c r="B113" s="134" t="s">
        <v>241</v>
      </c>
      <c r="C113" s="3" t="s">
        <v>100</v>
      </c>
      <c r="D113" s="30" t="s">
        <v>293</v>
      </c>
      <c r="E113" s="2" t="s">
        <v>44</v>
      </c>
      <c r="F113" s="58">
        <f t="shared" ref="F113:F119" si="24">SUM(G113:Y113)</f>
        <v>106</v>
      </c>
      <c r="G113" s="58">
        <v>0</v>
      </c>
      <c r="H113" s="58">
        <v>0</v>
      </c>
      <c r="I113" s="58">
        <v>0</v>
      </c>
      <c r="J113" s="58">
        <v>0</v>
      </c>
      <c r="K113" s="58">
        <v>0</v>
      </c>
      <c r="L113" s="58">
        <v>0</v>
      </c>
      <c r="M113" s="58">
        <v>26</v>
      </c>
      <c r="N113" s="58">
        <v>0</v>
      </c>
      <c r="O113" s="58">
        <v>61</v>
      </c>
      <c r="P113" s="59">
        <v>0</v>
      </c>
      <c r="Q113" s="59">
        <v>0</v>
      </c>
      <c r="R113" s="59">
        <v>0</v>
      </c>
      <c r="S113" s="59">
        <v>0</v>
      </c>
      <c r="T113" s="58">
        <v>2</v>
      </c>
      <c r="U113" s="58">
        <v>1</v>
      </c>
      <c r="V113" s="58">
        <v>16</v>
      </c>
      <c r="W113" s="58">
        <v>0</v>
      </c>
      <c r="X113" s="58">
        <v>0</v>
      </c>
      <c r="Y113" s="58">
        <v>0</v>
      </c>
    </row>
    <row r="114" spans="1:25" ht="36" x14ac:dyDescent="0.25">
      <c r="A114" s="21">
        <v>66</v>
      </c>
      <c r="B114" s="65" t="s">
        <v>294</v>
      </c>
      <c r="C114" s="3" t="s">
        <v>100</v>
      </c>
      <c r="D114" s="30" t="s">
        <v>293</v>
      </c>
      <c r="E114" s="2" t="s">
        <v>44</v>
      </c>
      <c r="F114" s="58">
        <f t="shared" si="24"/>
        <v>10</v>
      </c>
      <c r="G114" s="58">
        <v>0</v>
      </c>
      <c r="H114" s="58">
        <v>0</v>
      </c>
      <c r="I114" s="58">
        <v>0</v>
      </c>
      <c r="J114" s="58">
        <v>0</v>
      </c>
      <c r="K114" s="58">
        <v>0</v>
      </c>
      <c r="L114" s="58">
        <v>0</v>
      </c>
      <c r="M114" s="58">
        <v>0</v>
      </c>
      <c r="N114" s="58">
        <v>0</v>
      </c>
      <c r="O114" s="58">
        <v>6</v>
      </c>
      <c r="P114" s="59">
        <v>0</v>
      </c>
      <c r="Q114" s="59">
        <v>0</v>
      </c>
      <c r="R114" s="59">
        <v>0</v>
      </c>
      <c r="S114" s="59">
        <v>0</v>
      </c>
      <c r="T114" s="58">
        <v>3</v>
      </c>
      <c r="U114" s="58">
        <v>1</v>
      </c>
      <c r="V114" s="58">
        <v>0</v>
      </c>
      <c r="W114" s="58">
        <v>0</v>
      </c>
      <c r="X114" s="58">
        <v>0</v>
      </c>
      <c r="Y114" s="58">
        <v>0</v>
      </c>
    </row>
    <row r="115" spans="1:25" ht="45" x14ac:dyDescent="0.25">
      <c r="A115" s="21">
        <v>67</v>
      </c>
      <c r="B115" s="65" t="s">
        <v>219</v>
      </c>
      <c r="C115" s="3" t="s">
        <v>100</v>
      </c>
      <c r="D115" s="30" t="s">
        <v>293</v>
      </c>
      <c r="E115" s="2" t="s">
        <v>44</v>
      </c>
      <c r="F115" s="58">
        <f t="shared" si="24"/>
        <v>0</v>
      </c>
      <c r="G115" s="58">
        <v>0</v>
      </c>
      <c r="H115" s="58">
        <v>0</v>
      </c>
      <c r="I115" s="58">
        <v>0</v>
      </c>
      <c r="J115" s="58">
        <v>0</v>
      </c>
      <c r="K115" s="58">
        <v>0</v>
      </c>
      <c r="L115" s="58">
        <v>0</v>
      </c>
      <c r="M115" s="58">
        <v>0</v>
      </c>
      <c r="N115" s="58">
        <v>0</v>
      </c>
      <c r="O115" s="59">
        <v>0</v>
      </c>
      <c r="P115" s="59">
        <v>0</v>
      </c>
      <c r="Q115" s="59">
        <v>0</v>
      </c>
      <c r="R115" s="59">
        <v>0</v>
      </c>
      <c r="S115" s="59">
        <v>0</v>
      </c>
      <c r="T115" s="59">
        <v>0</v>
      </c>
      <c r="U115" s="59">
        <v>0</v>
      </c>
      <c r="V115" s="59">
        <v>0</v>
      </c>
      <c r="W115" s="58">
        <v>0</v>
      </c>
      <c r="X115" s="58">
        <v>0</v>
      </c>
      <c r="Y115" s="59">
        <v>0</v>
      </c>
    </row>
    <row r="116" spans="1:25" ht="36" x14ac:dyDescent="0.25">
      <c r="A116" s="21">
        <v>68</v>
      </c>
      <c r="B116" s="65" t="s">
        <v>220</v>
      </c>
      <c r="C116" s="3" t="s">
        <v>100</v>
      </c>
      <c r="D116" s="30" t="s">
        <v>293</v>
      </c>
      <c r="E116" s="2">
        <v>2</v>
      </c>
      <c r="F116" s="58">
        <f t="shared" si="24"/>
        <v>252</v>
      </c>
      <c r="G116" s="58">
        <v>2</v>
      </c>
      <c r="H116" s="58">
        <v>1</v>
      </c>
      <c r="I116" s="58">
        <v>0</v>
      </c>
      <c r="J116" s="58">
        <v>0</v>
      </c>
      <c r="K116" s="59">
        <v>2</v>
      </c>
      <c r="L116" s="58">
        <v>0</v>
      </c>
      <c r="M116" s="59">
        <v>38</v>
      </c>
      <c r="N116" s="59">
        <v>2</v>
      </c>
      <c r="O116" s="59">
        <v>8</v>
      </c>
      <c r="P116" s="59">
        <v>0</v>
      </c>
      <c r="Q116" s="59">
        <v>0</v>
      </c>
      <c r="R116" s="59">
        <v>0</v>
      </c>
      <c r="S116" s="59">
        <v>0</v>
      </c>
      <c r="T116" s="59">
        <v>7</v>
      </c>
      <c r="U116" s="59">
        <v>28</v>
      </c>
      <c r="V116" s="59">
        <v>144</v>
      </c>
      <c r="W116" s="59">
        <v>11</v>
      </c>
      <c r="X116" s="58">
        <v>0</v>
      </c>
      <c r="Y116" s="59">
        <v>9</v>
      </c>
    </row>
    <row r="117" spans="1:25" ht="60" x14ac:dyDescent="0.25">
      <c r="A117" s="21">
        <v>69</v>
      </c>
      <c r="B117" s="65" t="s">
        <v>242</v>
      </c>
      <c r="C117" s="3" t="s">
        <v>100</v>
      </c>
      <c r="D117" s="30" t="s">
        <v>293</v>
      </c>
      <c r="E117" s="2">
        <v>2</v>
      </c>
      <c r="F117" s="58">
        <f t="shared" si="24"/>
        <v>79</v>
      </c>
      <c r="G117" s="58">
        <v>3</v>
      </c>
      <c r="H117" s="58">
        <v>0</v>
      </c>
      <c r="I117" s="58">
        <v>0</v>
      </c>
      <c r="J117" s="58">
        <v>2</v>
      </c>
      <c r="K117" s="58">
        <v>0</v>
      </c>
      <c r="L117" s="58">
        <v>0</v>
      </c>
      <c r="M117" s="59">
        <v>6</v>
      </c>
      <c r="N117" s="58">
        <v>0</v>
      </c>
      <c r="O117" s="59">
        <v>10</v>
      </c>
      <c r="P117" s="59">
        <v>0</v>
      </c>
      <c r="Q117" s="59">
        <v>0</v>
      </c>
      <c r="R117" s="59">
        <v>0</v>
      </c>
      <c r="S117" s="59">
        <v>0</v>
      </c>
      <c r="T117" s="59">
        <v>1</v>
      </c>
      <c r="U117" s="59">
        <v>5</v>
      </c>
      <c r="V117" s="59">
        <v>45</v>
      </c>
      <c r="W117" s="59">
        <v>7</v>
      </c>
      <c r="X117" s="58">
        <v>0</v>
      </c>
      <c r="Y117" s="59">
        <v>0</v>
      </c>
    </row>
    <row r="118" spans="1:25" ht="60" x14ac:dyDescent="0.25">
      <c r="A118" s="21">
        <v>70</v>
      </c>
      <c r="B118" s="65" t="s">
        <v>243</v>
      </c>
      <c r="C118" s="3" t="s">
        <v>100</v>
      </c>
      <c r="D118" s="30" t="s">
        <v>293</v>
      </c>
      <c r="E118" s="2" t="s">
        <v>44</v>
      </c>
      <c r="F118" s="58">
        <f t="shared" si="24"/>
        <v>1</v>
      </c>
      <c r="G118" s="58">
        <v>0</v>
      </c>
      <c r="H118" s="58">
        <v>0</v>
      </c>
      <c r="I118" s="58">
        <v>0</v>
      </c>
      <c r="J118" s="58">
        <v>0</v>
      </c>
      <c r="K118" s="58">
        <v>0</v>
      </c>
      <c r="L118" s="58">
        <v>0</v>
      </c>
      <c r="M118" s="58">
        <v>0</v>
      </c>
      <c r="N118" s="58">
        <v>0</v>
      </c>
      <c r="O118" s="59">
        <v>1</v>
      </c>
      <c r="P118" s="59">
        <v>0</v>
      </c>
      <c r="Q118" s="59">
        <v>0</v>
      </c>
      <c r="R118" s="59">
        <v>0</v>
      </c>
      <c r="S118" s="59">
        <v>0</v>
      </c>
      <c r="T118" s="59">
        <v>0</v>
      </c>
      <c r="U118" s="59">
        <v>0</v>
      </c>
      <c r="V118" s="59">
        <v>0</v>
      </c>
      <c r="W118" s="58">
        <v>0</v>
      </c>
      <c r="X118" s="58">
        <v>0</v>
      </c>
      <c r="Y118" s="59">
        <v>0</v>
      </c>
    </row>
    <row r="119" spans="1:25" ht="75" x14ac:dyDescent="0.25">
      <c r="A119" s="21">
        <v>71</v>
      </c>
      <c r="B119" s="65" t="s">
        <v>244</v>
      </c>
      <c r="C119" s="3" t="s">
        <v>100</v>
      </c>
      <c r="D119" s="30" t="s">
        <v>293</v>
      </c>
      <c r="E119" s="2" t="s">
        <v>44</v>
      </c>
      <c r="F119" s="58">
        <f t="shared" si="24"/>
        <v>0</v>
      </c>
      <c r="G119" s="58">
        <v>0</v>
      </c>
      <c r="H119" s="58">
        <v>0</v>
      </c>
      <c r="I119" s="58">
        <v>0</v>
      </c>
      <c r="J119" s="58">
        <v>0</v>
      </c>
      <c r="K119" s="58">
        <v>0</v>
      </c>
      <c r="L119" s="58">
        <v>0</v>
      </c>
      <c r="M119" s="58">
        <v>0</v>
      </c>
      <c r="N119" s="58">
        <v>0</v>
      </c>
      <c r="O119" s="59">
        <v>0</v>
      </c>
      <c r="P119" s="59">
        <v>0</v>
      </c>
      <c r="Q119" s="59">
        <v>0</v>
      </c>
      <c r="R119" s="59">
        <v>0</v>
      </c>
      <c r="S119" s="59">
        <v>0</v>
      </c>
      <c r="T119" s="59">
        <v>0</v>
      </c>
      <c r="U119" s="59">
        <v>0</v>
      </c>
      <c r="V119" s="59">
        <v>0</v>
      </c>
      <c r="W119" s="58">
        <v>0</v>
      </c>
      <c r="X119" s="58">
        <v>0</v>
      </c>
      <c r="Y119" s="59">
        <v>0</v>
      </c>
    </row>
    <row r="120" spans="1:25" s="37" customFormat="1" x14ac:dyDescent="0.25">
      <c r="A120" s="160"/>
      <c r="B120" s="23" t="s">
        <v>71</v>
      </c>
      <c r="C120" s="107"/>
      <c r="D120" s="32"/>
      <c r="E120" s="11"/>
      <c r="F120" s="62">
        <f>SUM(F113:F119)</f>
        <v>448</v>
      </c>
      <c r="G120" s="62">
        <f>SUM(G113:G119)</f>
        <v>5</v>
      </c>
      <c r="H120" s="62">
        <f t="shared" ref="H120:L120" si="25">SUM(H113:H119)</f>
        <v>1</v>
      </c>
      <c r="I120" s="62">
        <f t="shared" si="25"/>
        <v>0</v>
      </c>
      <c r="J120" s="62">
        <f t="shared" si="25"/>
        <v>2</v>
      </c>
      <c r="K120" s="62">
        <f t="shared" si="25"/>
        <v>2</v>
      </c>
      <c r="L120" s="62">
        <f t="shared" si="25"/>
        <v>0</v>
      </c>
      <c r="M120" s="62">
        <f t="shared" ref="M120:Y120" si="26">SUM(M113:M119)</f>
        <v>70</v>
      </c>
      <c r="N120" s="62">
        <f t="shared" ref="N120:S120" si="27">SUM(N113:N119)</f>
        <v>2</v>
      </c>
      <c r="O120" s="62">
        <f t="shared" si="27"/>
        <v>86</v>
      </c>
      <c r="P120" s="62">
        <f t="shared" si="27"/>
        <v>0</v>
      </c>
      <c r="Q120" s="62">
        <f t="shared" si="27"/>
        <v>0</v>
      </c>
      <c r="R120" s="62">
        <f t="shared" si="27"/>
        <v>0</v>
      </c>
      <c r="S120" s="62">
        <f t="shared" si="27"/>
        <v>0</v>
      </c>
      <c r="T120" s="62">
        <f t="shared" si="26"/>
        <v>13</v>
      </c>
      <c r="U120" s="62">
        <f t="shared" si="26"/>
        <v>35</v>
      </c>
      <c r="V120" s="62">
        <f t="shared" si="26"/>
        <v>205</v>
      </c>
      <c r="W120" s="62">
        <f t="shared" si="26"/>
        <v>18</v>
      </c>
      <c r="X120" s="62">
        <f t="shared" si="26"/>
        <v>0</v>
      </c>
      <c r="Y120" s="62">
        <f t="shared" si="26"/>
        <v>9</v>
      </c>
    </row>
    <row r="121" spans="1:25" x14ac:dyDescent="0.25">
      <c r="A121" s="21"/>
      <c r="B121" s="194" t="s">
        <v>112</v>
      </c>
      <c r="C121" s="195"/>
      <c r="D121" s="195"/>
      <c r="E121" s="195"/>
      <c r="F121" s="195"/>
      <c r="G121" s="195"/>
      <c r="H121" s="195"/>
      <c r="I121" s="195"/>
      <c r="J121" s="195"/>
      <c r="K121" s="195"/>
      <c r="L121" s="195"/>
      <c r="M121" s="195"/>
      <c r="N121" s="195"/>
      <c r="O121" s="195"/>
      <c r="P121" s="195"/>
      <c r="Q121" s="195"/>
      <c r="R121" s="195"/>
      <c r="S121" s="195"/>
      <c r="T121" s="195"/>
      <c r="U121" s="195"/>
      <c r="V121" s="195"/>
      <c r="W121" s="195"/>
      <c r="X121" s="195"/>
      <c r="Y121" s="196"/>
    </row>
    <row r="122" spans="1:25" ht="60" x14ac:dyDescent="0.25">
      <c r="A122" s="21">
        <v>72</v>
      </c>
      <c r="B122" s="27" t="s">
        <v>113</v>
      </c>
      <c r="C122" s="3" t="s">
        <v>100</v>
      </c>
      <c r="D122" s="30" t="s">
        <v>124</v>
      </c>
      <c r="E122" s="2">
        <v>2</v>
      </c>
      <c r="F122" s="58">
        <f>SUM(G122:Y122)</f>
        <v>58</v>
      </c>
      <c r="G122" s="58">
        <v>0</v>
      </c>
      <c r="H122" s="58">
        <v>11</v>
      </c>
      <c r="I122" s="58">
        <v>6</v>
      </c>
      <c r="J122" s="58">
        <v>0</v>
      </c>
      <c r="K122" s="58">
        <v>0</v>
      </c>
      <c r="L122" s="58">
        <v>0</v>
      </c>
      <c r="M122" s="58">
        <v>13</v>
      </c>
      <c r="N122" s="58">
        <v>1</v>
      </c>
      <c r="O122" s="58">
        <v>4</v>
      </c>
      <c r="P122" s="58">
        <v>1</v>
      </c>
      <c r="Q122" s="58">
        <v>4</v>
      </c>
      <c r="R122" s="58">
        <v>0</v>
      </c>
      <c r="S122" s="58">
        <v>0</v>
      </c>
      <c r="T122" s="58">
        <v>3</v>
      </c>
      <c r="U122" s="58">
        <v>14</v>
      </c>
      <c r="V122" s="58">
        <v>1</v>
      </c>
      <c r="W122" s="58">
        <v>0</v>
      </c>
      <c r="X122" s="58">
        <v>0</v>
      </c>
      <c r="Y122" s="58">
        <v>0</v>
      </c>
    </row>
    <row r="123" spans="1:25" s="37" customFormat="1" x14ac:dyDescent="0.25">
      <c r="A123" s="160"/>
      <c r="B123" s="23" t="s">
        <v>71</v>
      </c>
      <c r="C123" s="107"/>
      <c r="D123" s="32"/>
      <c r="E123" s="11"/>
      <c r="F123" s="62">
        <f t="shared" ref="F123:Y123" si="28">SUM(F122)</f>
        <v>58</v>
      </c>
      <c r="G123" s="62">
        <f t="shared" si="28"/>
        <v>0</v>
      </c>
      <c r="H123" s="62">
        <f t="shared" ref="H123:M123" si="29">SUM(H122)</f>
        <v>11</v>
      </c>
      <c r="I123" s="62">
        <f t="shared" si="29"/>
        <v>6</v>
      </c>
      <c r="J123" s="62">
        <f t="shared" si="29"/>
        <v>0</v>
      </c>
      <c r="K123" s="62">
        <f t="shared" si="29"/>
        <v>0</v>
      </c>
      <c r="L123" s="62">
        <f t="shared" si="29"/>
        <v>0</v>
      </c>
      <c r="M123" s="62">
        <f t="shared" si="29"/>
        <v>13</v>
      </c>
      <c r="N123" s="62">
        <f t="shared" ref="N123:S123" si="30">SUM(N122)</f>
        <v>1</v>
      </c>
      <c r="O123" s="62">
        <f t="shared" si="30"/>
        <v>4</v>
      </c>
      <c r="P123" s="62">
        <f t="shared" si="30"/>
        <v>1</v>
      </c>
      <c r="Q123" s="62">
        <f t="shared" si="30"/>
        <v>4</v>
      </c>
      <c r="R123" s="62">
        <f t="shared" si="30"/>
        <v>0</v>
      </c>
      <c r="S123" s="62">
        <f t="shared" si="30"/>
        <v>0</v>
      </c>
      <c r="T123" s="62">
        <f t="shared" si="28"/>
        <v>3</v>
      </c>
      <c r="U123" s="62">
        <f t="shared" si="28"/>
        <v>14</v>
      </c>
      <c r="V123" s="62">
        <f t="shared" si="28"/>
        <v>1</v>
      </c>
      <c r="W123" s="62">
        <f t="shared" si="28"/>
        <v>0</v>
      </c>
      <c r="X123" s="62">
        <f t="shared" si="28"/>
        <v>0</v>
      </c>
      <c r="Y123" s="62">
        <f t="shared" si="28"/>
        <v>0</v>
      </c>
    </row>
    <row r="124" spans="1:25" s="37" customFormat="1" x14ac:dyDescent="0.25">
      <c r="A124" s="197" t="s">
        <v>205</v>
      </c>
      <c r="B124" s="198"/>
      <c r="C124" s="198"/>
      <c r="D124" s="198"/>
      <c r="E124" s="198"/>
      <c r="F124" s="198"/>
      <c r="G124" s="198"/>
      <c r="H124" s="198"/>
      <c r="I124" s="198"/>
      <c r="J124" s="198"/>
      <c r="K124" s="198"/>
      <c r="L124" s="198"/>
      <c r="M124" s="198"/>
      <c r="N124" s="198"/>
      <c r="O124" s="198"/>
      <c r="P124" s="198"/>
      <c r="Q124" s="198"/>
      <c r="R124" s="198"/>
      <c r="S124" s="198"/>
      <c r="T124" s="198"/>
      <c r="U124" s="198"/>
      <c r="V124" s="198"/>
      <c r="W124" s="198"/>
      <c r="X124" s="198"/>
      <c r="Y124" s="199"/>
    </row>
    <row r="125" spans="1:25" s="37" customFormat="1" ht="120" x14ac:dyDescent="0.25">
      <c r="A125" s="21">
        <v>73</v>
      </c>
      <c r="B125" s="27" t="s">
        <v>292</v>
      </c>
      <c r="C125" s="1" t="s">
        <v>13</v>
      </c>
      <c r="D125" s="30" t="s">
        <v>207</v>
      </c>
      <c r="E125" s="2" t="s">
        <v>44</v>
      </c>
      <c r="F125" s="58">
        <f t="shared" ref="F125:F126" si="31">SUM(G125:Y125)</f>
        <v>130</v>
      </c>
      <c r="G125" s="58">
        <v>10</v>
      </c>
      <c r="H125" s="58">
        <v>3</v>
      </c>
      <c r="I125" s="58">
        <v>0</v>
      </c>
      <c r="J125" s="58">
        <v>2</v>
      </c>
      <c r="K125" s="58">
        <v>1</v>
      </c>
      <c r="L125" s="58">
        <v>0</v>
      </c>
      <c r="M125" s="58">
        <v>13</v>
      </c>
      <c r="N125" s="58">
        <v>0</v>
      </c>
      <c r="O125" s="58">
        <v>3</v>
      </c>
      <c r="P125" s="58">
        <v>2</v>
      </c>
      <c r="Q125" s="58">
        <v>0</v>
      </c>
      <c r="R125" s="58">
        <v>13</v>
      </c>
      <c r="S125" s="58">
        <v>18</v>
      </c>
      <c r="T125" s="58">
        <v>8</v>
      </c>
      <c r="U125" s="58">
        <v>50</v>
      </c>
      <c r="V125" s="58">
        <v>7</v>
      </c>
      <c r="W125" s="58">
        <v>0</v>
      </c>
      <c r="X125" s="58">
        <v>0</v>
      </c>
      <c r="Y125" s="58">
        <v>0</v>
      </c>
    </row>
    <row r="126" spans="1:25" s="37" customFormat="1" ht="60" x14ac:dyDescent="0.25">
      <c r="A126" s="21">
        <v>74</v>
      </c>
      <c r="B126" s="24" t="s">
        <v>206</v>
      </c>
      <c r="C126" s="1" t="s">
        <v>13</v>
      </c>
      <c r="D126" s="30" t="s">
        <v>207</v>
      </c>
      <c r="E126" s="2">
        <v>2</v>
      </c>
      <c r="F126" s="58">
        <f t="shared" si="31"/>
        <v>114</v>
      </c>
      <c r="G126" s="58">
        <v>2</v>
      </c>
      <c r="H126" s="58">
        <v>0</v>
      </c>
      <c r="I126" s="58">
        <v>0</v>
      </c>
      <c r="J126" s="58">
        <v>3</v>
      </c>
      <c r="K126" s="58">
        <v>1</v>
      </c>
      <c r="L126" s="58">
        <v>0</v>
      </c>
      <c r="M126" s="58">
        <v>0</v>
      </c>
      <c r="N126" s="58">
        <v>0</v>
      </c>
      <c r="O126" s="58">
        <v>2</v>
      </c>
      <c r="P126" s="58">
        <v>4</v>
      </c>
      <c r="Q126" s="58">
        <v>10</v>
      </c>
      <c r="R126" s="58">
        <v>17</v>
      </c>
      <c r="S126" s="58">
        <v>41</v>
      </c>
      <c r="T126" s="58">
        <v>5</v>
      </c>
      <c r="U126" s="58">
        <v>25</v>
      </c>
      <c r="V126" s="58">
        <v>4</v>
      </c>
      <c r="W126" s="58">
        <v>0</v>
      </c>
      <c r="X126" s="58">
        <v>0</v>
      </c>
      <c r="Y126" s="58">
        <v>0</v>
      </c>
    </row>
    <row r="127" spans="1:25" s="37" customFormat="1" x14ac:dyDescent="0.25">
      <c r="A127" s="160"/>
      <c r="B127" s="23" t="s">
        <v>71</v>
      </c>
      <c r="C127" s="107"/>
      <c r="D127" s="32"/>
      <c r="E127" s="11"/>
      <c r="F127" s="62">
        <f>SUM(F125,F126)</f>
        <v>244</v>
      </c>
      <c r="G127" s="62">
        <f t="shared" ref="G127:Y127" si="32">SUM(G125,G126)</f>
        <v>12</v>
      </c>
      <c r="H127" s="62">
        <f t="shared" ref="H127:L127" si="33">SUM(H125,H126)</f>
        <v>3</v>
      </c>
      <c r="I127" s="62">
        <f t="shared" si="33"/>
        <v>0</v>
      </c>
      <c r="J127" s="62">
        <f t="shared" si="33"/>
        <v>5</v>
      </c>
      <c r="K127" s="62">
        <f t="shared" si="33"/>
        <v>2</v>
      </c>
      <c r="L127" s="62">
        <f t="shared" si="33"/>
        <v>0</v>
      </c>
      <c r="M127" s="62">
        <f t="shared" si="32"/>
        <v>13</v>
      </c>
      <c r="N127" s="62">
        <f t="shared" ref="N127:S127" si="34">SUM(N125,N126)</f>
        <v>0</v>
      </c>
      <c r="O127" s="62">
        <f t="shared" si="34"/>
        <v>5</v>
      </c>
      <c r="P127" s="62">
        <f t="shared" si="34"/>
        <v>6</v>
      </c>
      <c r="Q127" s="62">
        <f t="shared" si="34"/>
        <v>10</v>
      </c>
      <c r="R127" s="62">
        <f t="shared" si="34"/>
        <v>30</v>
      </c>
      <c r="S127" s="62">
        <f t="shared" si="34"/>
        <v>59</v>
      </c>
      <c r="T127" s="62">
        <f t="shared" si="32"/>
        <v>13</v>
      </c>
      <c r="U127" s="62">
        <f t="shared" si="32"/>
        <v>75</v>
      </c>
      <c r="V127" s="62">
        <f t="shared" si="32"/>
        <v>11</v>
      </c>
      <c r="W127" s="62">
        <f t="shared" si="32"/>
        <v>0</v>
      </c>
      <c r="X127" s="62">
        <f t="shared" si="32"/>
        <v>0</v>
      </c>
      <c r="Y127" s="62">
        <f t="shared" si="32"/>
        <v>0</v>
      </c>
    </row>
    <row r="128" spans="1:25" x14ac:dyDescent="0.25">
      <c r="A128" s="21"/>
      <c r="B128" s="194" t="s">
        <v>172</v>
      </c>
      <c r="C128" s="195"/>
      <c r="D128" s="195"/>
      <c r="E128" s="195"/>
      <c r="F128" s="195"/>
      <c r="G128" s="195"/>
      <c r="H128" s="195"/>
      <c r="I128" s="195"/>
      <c r="J128" s="195"/>
      <c r="K128" s="195"/>
      <c r="L128" s="195"/>
      <c r="M128" s="195"/>
      <c r="N128" s="195"/>
      <c r="O128" s="195"/>
      <c r="P128" s="195"/>
      <c r="Q128" s="195"/>
      <c r="R128" s="195"/>
      <c r="S128" s="195"/>
      <c r="T128" s="195"/>
      <c r="U128" s="195"/>
      <c r="V128" s="195"/>
      <c r="W128" s="195"/>
      <c r="X128" s="195"/>
      <c r="Y128" s="196"/>
    </row>
    <row r="129" spans="1:25" ht="36" x14ac:dyDescent="0.25">
      <c r="A129" s="21">
        <v>75</v>
      </c>
      <c r="B129" s="24" t="s">
        <v>378</v>
      </c>
      <c r="C129" s="3" t="s">
        <v>100</v>
      </c>
      <c r="D129" s="30" t="s">
        <v>291</v>
      </c>
      <c r="E129" s="2">
        <v>2</v>
      </c>
      <c r="F129" s="67">
        <f>SUM(G129:Y129)</f>
        <v>17</v>
      </c>
      <c r="G129" s="59">
        <v>0</v>
      </c>
      <c r="H129" s="59">
        <v>0</v>
      </c>
      <c r="I129" s="59">
        <v>0</v>
      </c>
      <c r="J129" s="59">
        <v>0</v>
      </c>
      <c r="K129" s="59">
        <v>0</v>
      </c>
      <c r="L129" s="59">
        <v>0</v>
      </c>
      <c r="M129" s="59">
        <v>2</v>
      </c>
      <c r="N129" s="59">
        <v>3</v>
      </c>
      <c r="O129" s="59">
        <v>0</v>
      </c>
      <c r="P129" s="59">
        <v>0</v>
      </c>
      <c r="Q129" s="59">
        <v>0</v>
      </c>
      <c r="R129" s="59">
        <v>2</v>
      </c>
      <c r="S129" s="59">
        <v>1</v>
      </c>
      <c r="T129" s="59">
        <v>5</v>
      </c>
      <c r="U129" s="59">
        <v>0</v>
      </c>
      <c r="V129" s="59">
        <v>2</v>
      </c>
      <c r="W129" s="59">
        <v>0</v>
      </c>
      <c r="X129" s="59">
        <v>2</v>
      </c>
      <c r="Y129" s="59">
        <v>0</v>
      </c>
    </row>
    <row r="130" spans="1:25" s="37" customFormat="1" x14ac:dyDescent="0.25">
      <c r="A130" s="160"/>
      <c r="B130" s="23" t="s">
        <v>71</v>
      </c>
      <c r="C130" s="107"/>
      <c r="D130" s="32"/>
      <c r="E130" s="11"/>
      <c r="F130" s="62">
        <f>SUM(F129)</f>
        <v>17</v>
      </c>
      <c r="G130" s="62">
        <f t="shared" ref="G130:Y130" si="35">SUM(G129)</f>
        <v>0</v>
      </c>
      <c r="H130" s="62">
        <f t="shared" ref="H130:L130" si="36">SUM(H129)</f>
        <v>0</v>
      </c>
      <c r="I130" s="62">
        <f t="shared" si="36"/>
        <v>0</v>
      </c>
      <c r="J130" s="62">
        <f t="shared" si="36"/>
        <v>0</v>
      </c>
      <c r="K130" s="62">
        <f t="shared" si="36"/>
        <v>0</v>
      </c>
      <c r="L130" s="62">
        <f t="shared" si="36"/>
        <v>0</v>
      </c>
      <c r="M130" s="62">
        <f t="shared" si="35"/>
        <v>2</v>
      </c>
      <c r="N130" s="62">
        <f t="shared" ref="N130:S130" si="37">SUM(N129)</f>
        <v>3</v>
      </c>
      <c r="O130" s="62">
        <f t="shared" si="37"/>
        <v>0</v>
      </c>
      <c r="P130" s="62">
        <f t="shared" si="37"/>
        <v>0</v>
      </c>
      <c r="Q130" s="62">
        <f t="shared" si="37"/>
        <v>0</v>
      </c>
      <c r="R130" s="62">
        <f t="shared" si="37"/>
        <v>2</v>
      </c>
      <c r="S130" s="62">
        <f t="shared" si="37"/>
        <v>1</v>
      </c>
      <c r="T130" s="62">
        <f t="shared" si="35"/>
        <v>5</v>
      </c>
      <c r="U130" s="62">
        <f t="shared" si="35"/>
        <v>0</v>
      </c>
      <c r="V130" s="62">
        <f t="shared" si="35"/>
        <v>2</v>
      </c>
      <c r="W130" s="62">
        <f t="shared" si="35"/>
        <v>0</v>
      </c>
      <c r="X130" s="62">
        <f t="shared" si="35"/>
        <v>2</v>
      </c>
      <c r="Y130" s="62">
        <f t="shared" si="35"/>
        <v>0</v>
      </c>
    </row>
    <row r="131" spans="1:25" s="37" customFormat="1" x14ac:dyDescent="0.25">
      <c r="A131" s="160"/>
      <c r="B131" s="23" t="s">
        <v>74</v>
      </c>
      <c r="C131" s="107"/>
      <c r="D131" s="32"/>
      <c r="E131" s="11"/>
      <c r="F131" s="62">
        <f>F130+F127+F123+F120+F96+F111</f>
        <v>7845</v>
      </c>
      <c r="G131" s="62">
        <f t="shared" ref="G131:Y131" si="38">G130+G127+G123+G120+G96+G111</f>
        <v>4750</v>
      </c>
      <c r="H131" s="62">
        <f t="shared" si="38"/>
        <v>68</v>
      </c>
      <c r="I131" s="62">
        <f t="shared" si="38"/>
        <v>16</v>
      </c>
      <c r="J131" s="62">
        <f t="shared" si="38"/>
        <v>10</v>
      </c>
      <c r="K131" s="62">
        <f t="shared" ref="K131" si="39">K130+K127+K123+K120+K96+K111</f>
        <v>7</v>
      </c>
      <c r="L131" s="62">
        <f t="shared" ref="L131" si="40">L130+L127+L123+L120+L96+L111</f>
        <v>2</v>
      </c>
      <c r="M131" s="62">
        <f t="shared" si="38"/>
        <v>513</v>
      </c>
      <c r="N131" s="62">
        <f t="shared" ref="N131" si="41">N130+N127+N123+N120+N96+N111</f>
        <v>855</v>
      </c>
      <c r="O131" s="62">
        <f t="shared" ref="O131" si="42">O130+O127+O123+O120+O96+O111</f>
        <v>99</v>
      </c>
      <c r="P131" s="62">
        <f t="shared" ref="P131" si="43">P130+P127+P123+P120+P96+P111</f>
        <v>10</v>
      </c>
      <c r="Q131" s="62">
        <f t="shared" ref="Q131" si="44">Q130+Q127+Q123+Q120+Q96+Q111</f>
        <v>15</v>
      </c>
      <c r="R131" s="62">
        <f t="shared" ref="R131" si="45">R130+R127+R123+R120+R96+R111</f>
        <v>37</v>
      </c>
      <c r="S131" s="62">
        <f t="shared" ref="S131" si="46">S130+S127+S123+S120+S96+S111</f>
        <v>69</v>
      </c>
      <c r="T131" s="62">
        <f t="shared" si="38"/>
        <v>232</v>
      </c>
      <c r="U131" s="62">
        <f t="shared" si="38"/>
        <v>767</v>
      </c>
      <c r="V131" s="62">
        <f t="shared" si="38"/>
        <v>257</v>
      </c>
      <c r="W131" s="62">
        <f t="shared" si="38"/>
        <v>41</v>
      </c>
      <c r="X131" s="62">
        <f t="shared" si="38"/>
        <v>60</v>
      </c>
      <c r="Y131" s="62">
        <f t="shared" si="38"/>
        <v>37</v>
      </c>
    </row>
    <row r="132" spans="1:25" ht="24.75" customHeight="1" x14ac:dyDescent="0.25">
      <c r="A132" s="21"/>
      <c r="B132" s="197" t="s">
        <v>11</v>
      </c>
      <c r="C132" s="198"/>
      <c r="D132" s="198"/>
      <c r="E132" s="198"/>
      <c r="F132" s="198"/>
      <c r="G132" s="198"/>
      <c r="H132" s="198"/>
      <c r="I132" s="198"/>
      <c r="J132" s="198"/>
      <c r="K132" s="198"/>
      <c r="L132" s="198"/>
      <c r="M132" s="198"/>
      <c r="N132" s="198"/>
      <c r="O132" s="198"/>
      <c r="P132" s="198"/>
      <c r="Q132" s="198"/>
      <c r="R132" s="198"/>
      <c r="S132" s="198"/>
      <c r="T132" s="198"/>
      <c r="U132" s="198"/>
      <c r="V132" s="198"/>
      <c r="W132" s="198"/>
      <c r="X132" s="198"/>
      <c r="Y132" s="199"/>
    </row>
    <row r="133" spans="1:25" ht="25.5" customHeight="1" x14ac:dyDescent="0.25">
      <c r="A133" s="21"/>
      <c r="B133" s="194" t="s">
        <v>15</v>
      </c>
      <c r="C133" s="195"/>
      <c r="D133" s="195"/>
      <c r="E133" s="195"/>
      <c r="F133" s="195"/>
      <c r="G133" s="195"/>
      <c r="H133" s="195"/>
      <c r="I133" s="195"/>
      <c r="J133" s="195"/>
      <c r="K133" s="195"/>
      <c r="L133" s="195"/>
      <c r="M133" s="195"/>
      <c r="N133" s="195"/>
      <c r="O133" s="195"/>
      <c r="P133" s="195"/>
      <c r="Q133" s="195"/>
      <c r="R133" s="195"/>
      <c r="S133" s="195"/>
      <c r="T133" s="195"/>
      <c r="U133" s="195"/>
      <c r="V133" s="195"/>
      <c r="W133" s="195"/>
      <c r="X133" s="195"/>
      <c r="Y133" s="196"/>
    </row>
    <row r="134" spans="1:25" ht="60" x14ac:dyDescent="0.25">
      <c r="A134" s="21">
        <v>76</v>
      </c>
      <c r="B134" s="27" t="s">
        <v>286</v>
      </c>
      <c r="C134" s="1" t="s">
        <v>13</v>
      </c>
      <c r="D134" s="30" t="s">
        <v>290</v>
      </c>
      <c r="E134" s="2">
        <v>2</v>
      </c>
      <c r="F134" s="67">
        <f t="shared" ref="F134:F138" si="47">SUM(G134:Y134)</f>
        <v>0</v>
      </c>
      <c r="G134" s="59">
        <v>0</v>
      </c>
      <c r="H134" s="1" t="s">
        <v>44</v>
      </c>
      <c r="I134" s="1" t="s">
        <v>44</v>
      </c>
      <c r="J134" s="1" t="s">
        <v>44</v>
      </c>
      <c r="K134" s="1" t="s">
        <v>44</v>
      </c>
      <c r="L134" s="1" t="s">
        <v>44</v>
      </c>
      <c r="M134" s="1" t="s">
        <v>44</v>
      </c>
      <c r="N134" s="1" t="s">
        <v>44</v>
      </c>
      <c r="O134" s="1" t="s">
        <v>44</v>
      </c>
      <c r="P134" s="1" t="s">
        <v>44</v>
      </c>
      <c r="Q134" s="1" t="s">
        <v>44</v>
      </c>
      <c r="R134" s="1" t="s">
        <v>44</v>
      </c>
      <c r="S134" s="1" t="s">
        <v>44</v>
      </c>
      <c r="T134" s="1" t="s">
        <v>44</v>
      </c>
      <c r="U134" s="1" t="s">
        <v>44</v>
      </c>
      <c r="V134" s="1" t="s">
        <v>44</v>
      </c>
      <c r="W134" s="1" t="s">
        <v>44</v>
      </c>
      <c r="X134" s="1" t="s">
        <v>44</v>
      </c>
      <c r="Y134" s="1" t="s">
        <v>44</v>
      </c>
    </row>
    <row r="135" spans="1:25" ht="60" x14ac:dyDescent="0.25">
      <c r="A135" s="21">
        <v>77</v>
      </c>
      <c r="B135" s="27" t="s">
        <v>287</v>
      </c>
      <c r="C135" s="1" t="s">
        <v>13</v>
      </c>
      <c r="D135" s="30" t="s">
        <v>290</v>
      </c>
      <c r="E135" s="2">
        <v>2</v>
      </c>
      <c r="F135" s="67">
        <f t="shared" si="47"/>
        <v>0</v>
      </c>
      <c r="G135" s="59">
        <v>0</v>
      </c>
      <c r="H135" s="1" t="s">
        <v>44</v>
      </c>
      <c r="I135" s="1" t="s">
        <v>44</v>
      </c>
      <c r="J135" s="1" t="s">
        <v>44</v>
      </c>
      <c r="K135" s="1" t="s">
        <v>44</v>
      </c>
      <c r="L135" s="1" t="s">
        <v>44</v>
      </c>
      <c r="M135" s="1" t="s">
        <v>44</v>
      </c>
      <c r="N135" s="1" t="s">
        <v>44</v>
      </c>
      <c r="O135" s="1" t="s">
        <v>44</v>
      </c>
      <c r="P135" s="1" t="s">
        <v>44</v>
      </c>
      <c r="Q135" s="1" t="s">
        <v>44</v>
      </c>
      <c r="R135" s="1" t="s">
        <v>44</v>
      </c>
      <c r="S135" s="1" t="s">
        <v>44</v>
      </c>
      <c r="T135" s="1" t="s">
        <v>44</v>
      </c>
      <c r="U135" s="1" t="s">
        <v>44</v>
      </c>
      <c r="V135" s="1" t="s">
        <v>44</v>
      </c>
      <c r="W135" s="1" t="s">
        <v>44</v>
      </c>
      <c r="X135" s="1" t="s">
        <v>44</v>
      </c>
      <c r="Y135" s="1" t="s">
        <v>44</v>
      </c>
    </row>
    <row r="136" spans="1:25" ht="36" x14ac:dyDescent="0.25">
      <c r="A136" s="21">
        <v>78</v>
      </c>
      <c r="B136" s="27" t="s">
        <v>288</v>
      </c>
      <c r="C136" s="1" t="s">
        <v>13</v>
      </c>
      <c r="D136" s="30" t="s">
        <v>290</v>
      </c>
      <c r="E136" s="2">
        <v>2</v>
      </c>
      <c r="F136" s="67">
        <f t="shared" si="47"/>
        <v>0</v>
      </c>
      <c r="G136" s="59">
        <v>0</v>
      </c>
      <c r="H136" s="1" t="s">
        <v>44</v>
      </c>
      <c r="I136" s="1" t="s">
        <v>44</v>
      </c>
      <c r="J136" s="1" t="s">
        <v>44</v>
      </c>
      <c r="K136" s="1" t="s">
        <v>44</v>
      </c>
      <c r="L136" s="1" t="s">
        <v>44</v>
      </c>
      <c r="M136" s="1" t="s">
        <v>44</v>
      </c>
      <c r="N136" s="1" t="s">
        <v>44</v>
      </c>
      <c r="O136" s="1" t="s">
        <v>44</v>
      </c>
      <c r="P136" s="1" t="s">
        <v>44</v>
      </c>
      <c r="Q136" s="1" t="s">
        <v>44</v>
      </c>
      <c r="R136" s="1" t="s">
        <v>44</v>
      </c>
      <c r="S136" s="1" t="s">
        <v>44</v>
      </c>
      <c r="T136" s="1" t="s">
        <v>44</v>
      </c>
      <c r="U136" s="1" t="s">
        <v>44</v>
      </c>
      <c r="V136" s="1" t="s">
        <v>44</v>
      </c>
      <c r="W136" s="1" t="s">
        <v>44</v>
      </c>
      <c r="X136" s="1" t="s">
        <v>44</v>
      </c>
      <c r="Y136" s="1" t="s">
        <v>44</v>
      </c>
    </row>
    <row r="137" spans="1:25" ht="45" x14ac:dyDescent="0.25">
      <c r="A137" s="21">
        <v>79</v>
      </c>
      <c r="B137" s="27" t="s">
        <v>289</v>
      </c>
      <c r="C137" s="1" t="s">
        <v>13</v>
      </c>
      <c r="D137" s="30" t="s">
        <v>290</v>
      </c>
      <c r="E137" s="2">
        <v>2</v>
      </c>
      <c r="F137" s="67">
        <f t="shared" si="47"/>
        <v>0</v>
      </c>
      <c r="G137" s="59">
        <v>0</v>
      </c>
      <c r="H137" s="1" t="s">
        <v>44</v>
      </c>
      <c r="I137" s="1" t="s">
        <v>44</v>
      </c>
      <c r="J137" s="1" t="s">
        <v>44</v>
      </c>
      <c r="K137" s="1" t="s">
        <v>44</v>
      </c>
      <c r="L137" s="1" t="s">
        <v>44</v>
      </c>
      <c r="M137" s="1" t="s">
        <v>44</v>
      </c>
      <c r="N137" s="1" t="s">
        <v>44</v>
      </c>
      <c r="O137" s="1" t="s">
        <v>44</v>
      </c>
      <c r="P137" s="1" t="s">
        <v>44</v>
      </c>
      <c r="Q137" s="1" t="s">
        <v>44</v>
      </c>
      <c r="R137" s="1" t="s">
        <v>44</v>
      </c>
      <c r="S137" s="1" t="s">
        <v>44</v>
      </c>
      <c r="T137" s="1" t="s">
        <v>44</v>
      </c>
      <c r="U137" s="1" t="s">
        <v>44</v>
      </c>
      <c r="V137" s="1" t="s">
        <v>44</v>
      </c>
      <c r="W137" s="1" t="s">
        <v>44</v>
      </c>
      <c r="X137" s="1" t="s">
        <v>44</v>
      </c>
      <c r="Y137" s="1" t="s">
        <v>44</v>
      </c>
    </row>
    <row r="138" spans="1:25" ht="282.75" customHeight="1" x14ac:dyDescent="0.25">
      <c r="A138" s="21">
        <v>80</v>
      </c>
      <c r="B138" s="27" t="s">
        <v>394</v>
      </c>
      <c r="C138" s="3" t="s">
        <v>100</v>
      </c>
      <c r="D138" s="30" t="s">
        <v>290</v>
      </c>
      <c r="E138" s="2">
        <v>1</v>
      </c>
      <c r="F138" s="67">
        <f t="shared" si="47"/>
        <v>0</v>
      </c>
      <c r="G138" s="59">
        <v>0</v>
      </c>
      <c r="H138" s="59">
        <v>0</v>
      </c>
      <c r="I138" s="59">
        <v>0</v>
      </c>
      <c r="J138" s="59">
        <v>0</v>
      </c>
      <c r="K138" s="59">
        <v>0</v>
      </c>
      <c r="L138" s="59">
        <v>0</v>
      </c>
      <c r="M138" s="59">
        <v>0</v>
      </c>
      <c r="N138" s="59">
        <v>0</v>
      </c>
      <c r="O138" s="59">
        <v>0</v>
      </c>
      <c r="P138" s="59">
        <v>0</v>
      </c>
      <c r="Q138" s="59">
        <v>0</v>
      </c>
      <c r="R138" s="59">
        <v>0</v>
      </c>
      <c r="S138" s="59">
        <v>0</v>
      </c>
      <c r="T138" s="59">
        <v>0</v>
      </c>
      <c r="U138" s="59">
        <v>0</v>
      </c>
      <c r="V138" s="59">
        <v>0</v>
      </c>
      <c r="W138" s="59">
        <v>0</v>
      </c>
      <c r="X138" s="59">
        <v>0</v>
      </c>
      <c r="Y138" s="59">
        <v>0</v>
      </c>
    </row>
    <row r="139" spans="1:25" s="37" customFormat="1" x14ac:dyDescent="0.25">
      <c r="A139" s="160"/>
      <c r="B139" s="23" t="s">
        <v>71</v>
      </c>
      <c r="C139" s="107"/>
      <c r="D139" s="32"/>
      <c r="E139" s="11"/>
      <c r="F139" s="67">
        <f t="shared" ref="F139:Y139" si="48">SUM(F134:F137)</f>
        <v>0</v>
      </c>
      <c r="G139" s="62">
        <f>SUM(G134:G138)</f>
        <v>0</v>
      </c>
      <c r="H139" s="62">
        <f t="shared" si="48"/>
        <v>0</v>
      </c>
      <c r="I139" s="62">
        <f t="shared" si="48"/>
        <v>0</v>
      </c>
      <c r="J139" s="62">
        <f t="shared" si="48"/>
        <v>0</v>
      </c>
      <c r="K139" s="62">
        <f t="shared" si="48"/>
        <v>0</v>
      </c>
      <c r="L139" s="62">
        <f t="shared" si="48"/>
        <v>0</v>
      </c>
      <c r="M139" s="62">
        <f t="shared" si="48"/>
        <v>0</v>
      </c>
      <c r="N139" s="62">
        <f t="shared" si="48"/>
        <v>0</v>
      </c>
      <c r="O139" s="62">
        <f t="shared" si="48"/>
        <v>0</v>
      </c>
      <c r="P139" s="62">
        <f t="shared" si="48"/>
        <v>0</v>
      </c>
      <c r="Q139" s="62">
        <f t="shared" si="48"/>
        <v>0</v>
      </c>
      <c r="R139" s="62">
        <f t="shared" si="48"/>
        <v>0</v>
      </c>
      <c r="S139" s="62">
        <f t="shared" si="48"/>
        <v>0</v>
      </c>
      <c r="T139" s="62">
        <f t="shared" si="48"/>
        <v>0</v>
      </c>
      <c r="U139" s="62">
        <f t="shared" si="48"/>
        <v>0</v>
      </c>
      <c r="V139" s="62">
        <f t="shared" si="48"/>
        <v>0</v>
      </c>
      <c r="W139" s="62">
        <f t="shared" si="48"/>
        <v>0</v>
      </c>
      <c r="X139" s="62">
        <f t="shared" si="48"/>
        <v>0</v>
      </c>
      <c r="Y139" s="62">
        <f t="shared" si="48"/>
        <v>0</v>
      </c>
    </row>
    <row r="140" spans="1:25" x14ac:dyDescent="0.25">
      <c r="A140" s="165"/>
      <c r="B140" s="194" t="s">
        <v>66</v>
      </c>
      <c r="C140" s="195"/>
      <c r="D140" s="195"/>
      <c r="E140" s="195"/>
      <c r="F140" s="195"/>
      <c r="G140" s="195"/>
      <c r="H140" s="195"/>
      <c r="I140" s="195"/>
      <c r="J140" s="195"/>
      <c r="K140" s="195"/>
      <c r="L140" s="195"/>
      <c r="M140" s="195"/>
      <c r="N140" s="195"/>
      <c r="O140" s="195"/>
      <c r="P140" s="195"/>
      <c r="Q140" s="195"/>
      <c r="R140" s="195"/>
      <c r="S140" s="195"/>
      <c r="T140" s="195"/>
      <c r="U140" s="195"/>
      <c r="V140" s="195"/>
      <c r="W140" s="195"/>
      <c r="X140" s="195"/>
      <c r="Y140" s="196"/>
    </row>
    <row r="141" spans="1:25" ht="30" x14ac:dyDescent="0.25">
      <c r="A141" s="21">
        <v>81</v>
      </c>
      <c r="B141" s="65" t="s">
        <v>95</v>
      </c>
      <c r="C141" s="1" t="s">
        <v>13</v>
      </c>
      <c r="D141" s="30" t="s">
        <v>285</v>
      </c>
      <c r="E141" s="2">
        <v>1</v>
      </c>
      <c r="F141" s="58">
        <f t="shared" ref="F141:F151" si="49">SUM(G141:Y141)</f>
        <v>2832</v>
      </c>
      <c r="G141" s="58">
        <v>341</v>
      </c>
      <c r="H141" s="58">
        <v>32</v>
      </c>
      <c r="I141" s="58">
        <v>1</v>
      </c>
      <c r="J141" s="58">
        <v>10</v>
      </c>
      <c r="K141" s="58">
        <v>66</v>
      </c>
      <c r="L141" s="58">
        <v>22</v>
      </c>
      <c r="M141" s="58">
        <v>531</v>
      </c>
      <c r="N141" s="58">
        <v>204</v>
      </c>
      <c r="O141" s="58">
        <v>132</v>
      </c>
      <c r="P141" s="58">
        <v>145</v>
      </c>
      <c r="Q141" s="58">
        <v>26</v>
      </c>
      <c r="R141" s="58">
        <v>94</v>
      </c>
      <c r="S141" s="58">
        <v>61</v>
      </c>
      <c r="T141" s="58">
        <v>180</v>
      </c>
      <c r="U141" s="58">
        <v>731</v>
      </c>
      <c r="V141" s="58">
        <v>170</v>
      </c>
      <c r="W141" s="58">
        <v>82</v>
      </c>
      <c r="X141" s="58">
        <v>0</v>
      </c>
      <c r="Y141" s="58">
        <v>4</v>
      </c>
    </row>
    <row r="142" spans="1:25" ht="30" x14ac:dyDescent="0.25">
      <c r="A142" s="21">
        <v>82</v>
      </c>
      <c r="B142" s="65" t="s">
        <v>96</v>
      </c>
      <c r="C142" s="1" t="s">
        <v>13</v>
      </c>
      <c r="D142" s="30" t="s">
        <v>285</v>
      </c>
      <c r="E142" s="2">
        <v>1</v>
      </c>
      <c r="F142" s="58">
        <f t="shared" si="49"/>
        <v>2048</v>
      </c>
      <c r="G142" s="58">
        <v>238</v>
      </c>
      <c r="H142" s="58">
        <v>15</v>
      </c>
      <c r="I142" s="58">
        <v>0</v>
      </c>
      <c r="J142" s="58">
        <v>1</v>
      </c>
      <c r="K142" s="58">
        <v>56</v>
      </c>
      <c r="L142" s="58">
        <v>3</v>
      </c>
      <c r="M142" s="58">
        <v>410</v>
      </c>
      <c r="N142" s="58">
        <v>224</v>
      </c>
      <c r="O142" s="58">
        <v>104</v>
      </c>
      <c r="P142" s="58">
        <v>124</v>
      </c>
      <c r="Q142" s="58">
        <v>24</v>
      </c>
      <c r="R142" s="58">
        <v>53</v>
      </c>
      <c r="S142" s="58">
        <v>50</v>
      </c>
      <c r="T142" s="58">
        <v>128</v>
      </c>
      <c r="U142" s="58">
        <v>420</v>
      </c>
      <c r="V142" s="58">
        <v>147</v>
      </c>
      <c r="W142" s="58">
        <v>46</v>
      </c>
      <c r="X142" s="58">
        <v>0</v>
      </c>
      <c r="Y142" s="58">
        <v>5</v>
      </c>
    </row>
    <row r="143" spans="1:25" ht="30" x14ac:dyDescent="0.25">
      <c r="A143" s="21">
        <v>83</v>
      </c>
      <c r="B143" s="65" t="s">
        <v>284</v>
      </c>
      <c r="C143" s="1" t="s">
        <v>100</v>
      </c>
      <c r="D143" s="30" t="s">
        <v>285</v>
      </c>
      <c r="E143" s="2">
        <v>1</v>
      </c>
      <c r="F143" s="58">
        <f t="shared" si="49"/>
        <v>80</v>
      </c>
      <c r="G143" s="58">
        <v>12</v>
      </c>
      <c r="H143" s="58">
        <v>1</v>
      </c>
      <c r="I143" s="58">
        <v>0</v>
      </c>
      <c r="J143" s="58">
        <v>0</v>
      </c>
      <c r="K143" s="58">
        <v>0</v>
      </c>
      <c r="L143" s="58">
        <v>0</v>
      </c>
      <c r="M143" s="58">
        <v>13</v>
      </c>
      <c r="N143" s="58">
        <v>1</v>
      </c>
      <c r="O143" s="58">
        <v>5</v>
      </c>
      <c r="P143" s="58">
        <v>6</v>
      </c>
      <c r="Q143" s="58">
        <v>7</v>
      </c>
      <c r="R143" s="58">
        <v>8</v>
      </c>
      <c r="S143" s="58">
        <v>0</v>
      </c>
      <c r="T143" s="58">
        <v>7</v>
      </c>
      <c r="U143" s="58">
        <v>12</v>
      </c>
      <c r="V143" s="58">
        <v>3</v>
      </c>
      <c r="W143" s="58">
        <v>5</v>
      </c>
      <c r="X143" s="58">
        <v>0</v>
      </c>
      <c r="Y143" s="58">
        <v>0</v>
      </c>
    </row>
    <row r="144" spans="1:25" ht="60" x14ac:dyDescent="0.25">
      <c r="A144" s="21">
        <v>84</v>
      </c>
      <c r="B144" s="65" t="s">
        <v>245</v>
      </c>
      <c r="C144" s="1" t="s">
        <v>100</v>
      </c>
      <c r="D144" s="30" t="s">
        <v>285</v>
      </c>
      <c r="E144" s="2">
        <v>1</v>
      </c>
      <c r="F144" s="58">
        <f t="shared" si="49"/>
        <v>59</v>
      </c>
      <c r="G144" s="58">
        <v>2</v>
      </c>
      <c r="H144" s="58">
        <v>0</v>
      </c>
      <c r="I144" s="58">
        <v>0</v>
      </c>
      <c r="J144" s="58">
        <v>1</v>
      </c>
      <c r="K144" s="58">
        <v>14</v>
      </c>
      <c r="L144" s="58">
        <v>0</v>
      </c>
      <c r="M144" s="58">
        <v>12</v>
      </c>
      <c r="N144" s="58">
        <v>2</v>
      </c>
      <c r="O144" s="58">
        <v>0</v>
      </c>
      <c r="P144" s="58">
        <v>3</v>
      </c>
      <c r="Q144" s="58">
        <v>1</v>
      </c>
      <c r="R144" s="58">
        <v>9</v>
      </c>
      <c r="S144" s="58">
        <v>2</v>
      </c>
      <c r="T144" s="58">
        <v>4</v>
      </c>
      <c r="U144" s="58">
        <v>2</v>
      </c>
      <c r="V144" s="58">
        <v>4</v>
      </c>
      <c r="W144" s="58">
        <v>1</v>
      </c>
      <c r="X144" s="58">
        <v>0</v>
      </c>
      <c r="Y144" s="58">
        <v>2</v>
      </c>
    </row>
    <row r="145" spans="1:25" ht="75" x14ac:dyDescent="0.25">
      <c r="A145" s="21">
        <v>85</v>
      </c>
      <c r="B145" s="65" t="s">
        <v>246</v>
      </c>
      <c r="C145" s="1" t="s">
        <v>100</v>
      </c>
      <c r="D145" s="30" t="s">
        <v>285</v>
      </c>
      <c r="E145" s="2">
        <v>1</v>
      </c>
      <c r="F145" s="58">
        <f t="shared" si="49"/>
        <v>3814</v>
      </c>
      <c r="G145" s="58">
        <v>33</v>
      </c>
      <c r="H145" s="58">
        <v>3</v>
      </c>
      <c r="I145" s="58">
        <v>0</v>
      </c>
      <c r="J145" s="58">
        <v>0</v>
      </c>
      <c r="K145" s="58">
        <v>25</v>
      </c>
      <c r="L145" s="58">
        <v>13</v>
      </c>
      <c r="M145" s="58">
        <v>1443</v>
      </c>
      <c r="N145" s="58">
        <v>366</v>
      </c>
      <c r="O145" s="58">
        <v>104</v>
      </c>
      <c r="P145" s="58">
        <v>64</v>
      </c>
      <c r="Q145" s="58">
        <v>37</v>
      </c>
      <c r="R145" s="58">
        <v>43</v>
      </c>
      <c r="S145" s="58">
        <v>34</v>
      </c>
      <c r="T145" s="58">
        <v>427</v>
      </c>
      <c r="U145" s="58">
        <v>1011</v>
      </c>
      <c r="V145" s="58">
        <v>124</v>
      </c>
      <c r="W145" s="58">
        <v>86</v>
      </c>
      <c r="X145" s="58">
        <v>0</v>
      </c>
      <c r="Y145" s="58">
        <v>1</v>
      </c>
    </row>
    <row r="146" spans="1:25" ht="60" x14ac:dyDescent="0.25">
      <c r="A146" s="21">
        <v>86</v>
      </c>
      <c r="B146" s="65" t="s">
        <v>89</v>
      </c>
      <c r="C146" s="1" t="s">
        <v>100</v>
      </c>
      <c r="D146" s="30" t="s">
        <v>285</v>
      </c>
      <c r="E146" s="2">
        <v>1</v>
      </c>
      <c r="F146" s="58">
        <f t="shared" si="49"/>
        <v>4686</v>
      </c>
      <c r="G146" s="58">
        <v>216</v>
      </c>
      <c r="H146" s="58">
        <v>103</v>
      </c>
      <c r="I146" s="58">
        <v>51</v>
      </c>
      <c r="J146" s="58">
        <v>28</v>
      </c>
      <c r="K146" s="58">
        <v>315</v>
      </c>
      <c r="L146" s="58">
        <v>63</v>
      </c>
      <c r="M146" s="58">
        <v>554</v>
      </c>
      <c r="N146" s="58">
        <v>111</v>
      </c>
      <c r="O146" s="58">
        <v>131</v>
      </c>
      <c r="P146" s="58">
        <v>238</v>
      </c>
      <c r="Q146" s="58">
        <v>106</v>
      </c>
      <c r="R146" s="58">
        <v>402</v>
      </c>
      <c r="S146" s="58">
        <v>308</v>
      </c>
      <c r="T146" s="58">
        <v>235</v>
      </c>
      <c r="U146" s="58">
        <v>927</v>
      </c>
      <c r="V146" s="58">
        <v>447</v>
      </c>
      <c r="W146" s="58">
        <v>385</v>
      </c>
      <c r="X146" s="58">
        <v>33</v>
      </c>
      <c r="Y146" s="58">
        <v>33</v>
      </c>
    </row>
    <row r="147" spans="1:25" ht="30" x14ac:dyDescent="0.25">
      <c r="A147" s="21">
        <v>87</v>
      </c>
      <c r="B147" s="65" t="s">
        <v>247</v>
      </c>
      <c r="C147" s="1" t="s">
        <v>100</v>
      </c>
      <c r="D147" s="30" t="s">
        <v>285</v>
      </c>
      <c r="E147" s="2">
        <v>2</v>
      </c>
      <c r="F147" s="58">
        <f t="shared" si="49"/>
        <v>1042</v>
      </c>
      <c r="G147" s="58">
        <v>53</v>
      </c>
      <c r="H147" s="58">
        <v>8</v>
      </c>
      <c r="I147" s="58">
        <v>0</v>
      </c>
      <c r="J147" s="58">
        <v>0</v>
      </c>
      <c r="K147" s="58">
        <v>0</v>
      </c>
      <c r="L147" s="58">
        <v>0</v>
      </c>
      <c r="M147" s="58">
        <v>236</v>
      </c>
      <c r="N147" s="58">
        <v>2</v>
      </c>
      <c r="O147" s="58">
        <v>209</v>
      </c>
      <c r="P147" s="58">
        <v>41</v>
      </c>
      <c r="Q147" s="58">
        <v>56</v>
      </c>
      <c r="R147" s="58">
        <v>160</v>
      </c>
      <c r="S147" s="58">
        <v>96</v>
      </c>
      <c r="T147" s="58">
        <v>21</v>
      </c>
      <c r="U147" s="58">
        <v>129</v>
      </c>
      <c r="V147" s="58">
        <v>8</v>
      </c>
      <c r="W147" s="58">
        <v>23</v>
      </c>
      <c r="X147" s="58">
        <v>0</v>
      </c>
      <c r="Y147" s="59">
        <v>0</v>
      </c>
    </row>
    <row r="148" spans="1:25" ht="30" x14ac:dyDescent="0.25">
      <c r="A148" s="21">
        <v>88</v>
      </c>
      <c r="B148" s="135" t="s">
        <v>248</v>
      </c>
      <c r="C148" s="1" t="s">
        <v>13</v>
      </c>
      <c r="D148" s="30" t="s">
        <v>285</v>
      </c>
      <c r="E148" s="2">
        <v>2</v>
      </c>
      <c r="F148" s="58">
        <f t="shared" si="49"/>
        <v>829</v>
      </c>
      <c r="G148" s="58">
        <v>31</v>
      </c>
      <c r="H148" s="58">
        <v>2</v>
      </c>
      <c r="I148" s="58">
        <v>0</v>
      </c>
      <c r="J148" s="58">
        <v>0</v>
      </c>
      <c r="K148" s="58">
        <v>0</v>
      </c>
      <c r="L148" s="58">
        <v>4</v>
      </c>
      <c r="M148" s="58">
        <v>254</v>
      </c>
      <c r="N148" s="58">
        <v>12</v>
      </c>
      <c r="O148" s="58">
        <v>247</v>
      </c>
      <c r="P148" s="58">
        <v>8</v>
      </c>
      <c r="Q148" s="58">
        <v>8</v>
      </c>
      <c r="R148" s="58">
        <v>55</v>
      </c>
      <c r="S148" s="58">
        <v>86</v>
      </c>
      <c r="T148" s="58">
        <v>3</v>
      </c>
      <c r="U148" s="58">
        <v>63</v>
      </c>
      <c r="V148" s="58">
        <v>12</v>
      </c>
      <c r="W148" s="58">
        <v>44</v>
      </c>
      <c r="X148" s="58">
        <v>0</v>
      </c>
      <c r="Y148" s="59">
        <v>0</v>
      </c>
    </row>
    <row r="149" spans="1:25" ht="105" x14ac:dyDescent="0.25">
      <c r="A149" s="21">
        <v>89</v>
      </c>
      <c r="B149" s="65" t="s">
        <v>249</v>
      </c>
      <c r="C149" s="1" t="s">
        <v>13</v>
      </c>
      <c r="D149" s="30" t="s">
        <v>285</v>
      </c>
      <c r="E149" s="2">
        <v>3</v>
      </c>
      <c r="F149" s="58">
        <f t="shared" si="49"/>
        <v>483</v>
      </c>
      <c r="G149" s="58">
        <v>4</v>
      </c>
      <c r="H149" s="58">
        <v>28</v>
      </c>
      <c r="I149" s="58">
        <v>2</v>
      </c>
      <c r="J149" s="58">
        <v>3</v>
      </c>
      <c r="K149" s="58">
        <v>12</v>
      </c>
      <c r="L149" s="58">
        <v>13</v>
      </c>
      <c r="M149" s="58">
        <v>104</v>
      </c>
      <c r="N149" s="58">
        <v>11</v>
      </c>
      <c r="O149" s="58">
        <v>3</v>
      </c>
      <c r="P149" s="58">
        <v>16</v>
      </c>
      <c r="Q149" s="58">
        <v>15</v>
      </c>
      <c r="R149" s="58">
        <v>73</v>
      </c>
      <c r="S149" s="58">
        <v>46</v>
      </c>
      <c r="T149" s="58">
        <v>17</v>
      </c>
      <c r="U149" s="58">
        <v>87</v>
      </c>
      <c r="V149" s="58">
        <v>14</v>
      </c>
      <c r="W149" s="58">
        <v>29</v>
      </c>
      <c r="X149" s="58">
        <v>1</v>
      </c>
      <c r="Y149" s="58">
        <v>5</v>
      </c>
    </row>
    <row r="150" spans="1:25" ht="30" x14ac:dyDescent="0.25">
      <c r="A150" s="21">
        <v>90</v>
      </c>
      <c r="B150" s="65" t="s">
        <v>250</v>
      </c>
      <c r="C150" s="1" t="s">
        <v>101</v>
      </c>
      <c r="D150" s="30" t="s">
        <v>285</v>
      </c>
      <c r="E150" s="2">
        <v>3</v>
      </c>
      <c r="F150" s="58">
        <f t="shared" si="49"/>
        <v>61</v>
      </c>
      <c r="G150" s="58">
        <v>0</v>
      </c>
      <c r="H150" s="58">
        <v>1</v>
      </c>
      <c r="I150" s="58">
        <v>0</v>
      </c>
      <c r="J150" s="58">
        <v>0</v>
      </c>
      <c r="K150" s="58">
        <v>1</v>
      </c>
      <c r="L150" s="58">
        <v>3</v>
      </c>
      <c r="M150" s="58">
        <v>9</v>
      </c>
      <c r="N150" s="58">
        <v>2</v>
      </c>
      <c r="O150" s="58">
        <v>1</v>
      </c>
      <c r="P150" s="58">
        <v>0</v>
      </c>
      <c r="Q150" s="58">
        <v>0</v>
      </c>
      <c r="R150" s="58">
        <v>6</v>
      </c>
      <c r="S150" s="58">
        <v>12</v>
      </c>
      <c r="T150" s="58">
        <v>5</v>
      </c>
      <c r="U150" s="58">
        <v>10</v>
      </c>
      <c r="V150" s="58">
        <v>2</v>
      </c>
      <c r="W150" s="58">
        <v>8</v>
      </c>
      <c r="X150" s="58">
        <v>0</v>
      </c>
      <c r="Y150" s="58">
        <v>1</v>
      </c>
    </row>
    <row r="151" spans="1:25" x14ac:dyDescent="0.25">
      <c r="A151" s="21">
        <v>91</v>
      </c>
      <c r="B151" s="65" t="s">
        <v>105</v>
      </c>
      <c r="C151" s="1" t="s">
        <v>101</v>
      </c>
      <c r="D151" s="30" t="s">
        <v>285</v>
      </c>
      <c r="E151" s="2">
        <v>3</v>
      </c>
      <c r="F151" s="58">
        <f t="shared" si="49"/>
        <v>1026</v>
      </c>
      <c r="G151" s="59">
        <v>181</v>
      </c>
      <c r="H151" s="59">
        <v>8</v>
      </c>
      <c r="I151" s="58">
        <v>0</v>
      </c>
      <c r="J151" s="58">
        <v>0</v>
      </c>
      <c r="K151" s="59">
        <v>16</v>
      </c>
      <c r="L151" s="59">
        <v>7</v>
      </c>
      <c r="M151" s="59">
        <v>123</v>
      </c>
      <c r="N151" s="59">
        <v>13</v>
      </c>
      <c r="O151" s="59">
        <v>11</v>
      </c>
      <c r="P151" s="59">
        <v>20</v>
      </c>
      <c r="Q151" s="59">
        <v>71</v>
      </c>
      <c r="R151" s="59">
        <v>247</v>
      </c>
      <c r="S151" s="59">
        <v>152</v>
      </c>
      <c r="T151" s="59">
        <v>34</v>
      </c>
      <c r="U151" s="59">
        <v>56</v>
      </c>
      <c r="V151" s="59">
        <v>21</v>
      </c>
      <c r="W151" s="59">
        <v>62</v>
      </c>
      <c r="X151" s="59">
        <v>4</v>
      </c>
      <c r="Y151" s="59">
        <v>0</v>
      </c>
    </row>
    <row r="152" spans="1:25" s="37" customFormat="1" x14ac:dyDescent="0.25">
      <c r="A152" s="160"/>
      <c r="B152" s="23" t="s">
        <v>71</v>
      </c>
      <c r="C152" s="107"/>
      <c r="D152" s="32"/>
      <c r="E152" s="11"/>
      <c r="F152" s="62">
        <f t="shared" ref="F152:Y152" si="50">SUM(F141:F151)</f>
        <v>16960</v>
      </c>
      <c r="G152" s="62">
        <f t="shared" si="50"/>
        <v>1111</v>
      </c>
      <c r="H152" s="62">
        <f t="shared" si="50"/>
        <v>201</v>
      </c>
      <c r="I152" s="62">
        <f t="shared" si="50"/>
        <v>54</v>
      </c>
      <c r="J152" s="62">
        <f t="shared" si="50"/>
        <v>43</v>
      </c>
      <c r="K152" s="62">
        <f t="shared" si="50"/>
        <v>505</v>
      </c>
      <c r="L152" s="62">
        <f>SUM(L141:L151)</f>
        <v>128</v>
      </c>
      <c r="M152" s="62">
        <f t="shared" si="50"/>
        <v>3689</v>
      </c>
      <c r="N152" s="62">
        <f t="shared" si="50"/>
        <v>948</v>
      </c>
      <c r="O152" s="62">
        <f t="shared" si="50"/>
        <v>947</v>
      </c>
      <c r="P152" s="62">
        <f t="shared" si="50"/>
        <v>665</v>
      </c>
      <c r="Q152" s="62">
        <f t="shared" si="50"/>
        <v>351</v>
      </c>
      <c r="R152" s="62">
        <f t="shared" si="50"/>
        <v>1150</v>
      </c>
      <c r="S152" s="62">
        <f t="shared" si="50"/>
        <v>847</v>
      </c>
      <c r="T152" s="62">
        <f t="shared" si="50"/>
        <v>1061</v>
      </c>
      <c r="U152" s="62">
        <f t="shared" si="50"/>
        <v>3448</v>
      </c>
      <c r="V152" s="62">
        <f t="shared" si="50"/>
        <v>952</v>
      </c>
      <c r="W152" s="62">
        <f t="shared" si="50"/>
        <v>771</v>
      </c>
      <c r="X152" s="62">
        <f t="shared" si="50"/>
        <v>38</v>
      </c>
      <c r="Y152" s="62">
        <f t="shared" si="50"/>
        <v>51</v>
      </c>
    </row>
    <row r="153" spans="1:25" s="37" customFormat="1" x14ac:dyDescent="0.25">
      <c r="A153" s="160"/>
      <c r="B153" s="23" t="s">
        <v>75</v>
      </c>
      <c r="C153" s="107"/>
      <c r="D153" s="32"/>
      <c r="E153" s="11"/>
      <c r="F153" s="67">
        <f t="shared" ref="F153:Y153" si="51">F152+F139</f>
        <v>16960</v>
      </c>
      <c r="G153" s="62">
        <f t="shared" si="51"/>
        <v>1111</v>
      </c>
      <c r="H153" s="62">
        <f t="shared" si="51"/>
        <v>201</v>
      </c>
      <c r="I153" s="62">
        <f t="shared" si="51"/>
        <v>54</v>
      </c>
      <c r="J153" s="62">
        <f t="shared" si="51"/>
        <v>43</v>
      </c>
      <c r="K153" s="62">
        <f t="shared" si="51"/>
        <v>505</v>
      </c>
      <c r="L153" s="62">
        <f t="shared" si="51"/>
        <v>128</v>
      </c>
      <c r="M153" s="62">
        <f t="shared" si="51"/>
        <v>3689</v>
      </c>
      <c r="N153" s="62">
        <f t="shared" si="51"/>
        <v>948</v>
      </c>
      <c r="O153" s="62">
        <f t="shared" si="51"/>
        <v>947</v>
      </c>
      <c r="P153" s="62">
        <f t="shared" si="51"/>
        <v>665</v>
      </c>
      <c r="Q153" s="62">
        <f t="shared" si="51"/>
        <v>351</v>
      </c>
      <c r="R153" s="62">
        <f t="shared" si="51"/>
        <v>1150</v>
      </c>
      <c r="S153" s="62">
        <f t="shared" si="51"/>
        <v>847</v>
      </c>
      <c r="T153" s="62">
        <f t="shared" si="51"/>
        <v>1061</v>
      </c>
      <c r="U153" s="62">
        <f t="shared" si="51"/>
        <v>3448</v>
      </c>
      <c r="V153" s="62">
        <f t="shared" si="51"/>
        <v>952</v>
      </c>
      <c r="W153" s="62">
        <f t="shared" si="51"/>
        <v>771</v>
      </c>
      <c r="X153" s="62">
        <f t="shared" si="51"/>
        <v>38</v>
      </c>
      <c r="Y153" s="62">
        <f t="shared" si="51"/>
        <v>51</v>
      </c>
    </row>
    <row r="154" spans="1:25" x14ac:dyDescent="0.25">
      <c r="A154" s="21"/>
      <c r="B154" s="197" t="s">
        <v>12</v>
      </c>
      <c r="C154" s="198"/>
      <c r="D154" s="198"/>
      <c r="E154" s="198"/>
      <c r="F154" s="198"/>
      <c r="G154" s="198"/>
      <c r="H154" s="198"/>
      <c r="I154" s="198"/>
      <c r="J154" s="198"/>
      <c r="K154" s="198"/>
      <c r="L154" s="198"/>
      <c r="M154" s="198"/>
      <c r="N154" s="198"/>
      <c r="O154" s="198"/>
      <c r="P154" s="198"/>
      <c r="Q154" s="198"/>
      <c r="R154" s="198"/>
      <c r="S154" s="198"/>
      <c r="T154" s="198"/>
      <c r="U154" s="198"/>
      <c r="V154" s="198"/>
      <c r="W154" s="198"/>
      <c r="X154" s="198"/>
      <c r="Y154" s="199"/>
    </row>
    <row r="155" spans="1:25" x14ac:dyDescent="0.25">
      <c r="A155" s="21"/>
      <c r="B155" s="197" t="s">
        <v>70</v>
      </c>
      <c r="C155" s="198"/>
      <c r="D155" s="198"/>
      <c r="E155" s="198"/>
      <c r="F155" s="198"/>
      <c r="G155" s="198"/>
      <c r="H155" s="198"/>
      <c r="I155" s="198"/>
      <c r="J155" s="198"/>
      <c r="K155" s="198"/>
      <c r="L155" s="198"/>
      <c r="M155" s="198"/>
      <c r="N155" s="198"/>
      <c r="O155" s="198"/>
      <c r="P155" s="198"/>
      <c r="Q155" s="198"/>
      <c r="R155" s="198"/>
      <c r="S155" s="198"/>
      <c r="T155" s="198"/>
      <c r="U155" s="198"/>
      <c r="V155" s="198"/>
      <c r="W155" s="198"/>
      <c r="X155" s="198"/>
      <c r="Y155" s="199"/>
    </row>
    <row r="156" spans="1:25" ht="36" x14ac:dyDescent="0.25">
      <c r="A156" s="21">
        <v>92</v>
      </c>
      <c r="B156" s="27" t="s">
        <v>47</v>
      </c>
      <c r="C156" s="1" t="s">
        <v>13</v>
      </c>
      <c r="D156" s="30" t="s">
        <v>283</v>
      </c>
      <c r="E156" s="2" t="s">
        <v>23</v>
      </c>
      <c r="F156" s="58">
        <f t="shared" ref="F156:F163" si="52">SUM(G156:Y156)</f>
        <v>4</v>
      </c>
      <c r="G156" s="58">
        <v>4</v>
      </c>
      <c r="H156" s="1" t="s">
        <v>44</v>
      </c>
      <c r="I156" s="1" t="s">
        <v>44</v>
      </c>
      <c r="J156" s="1" t="s">
        <v>44</v>
      </c>
      <c r="K156" s="1" t="s">
        <v>44</v>
      </c>
      <c r="L156" s="1" t="s">
        <v>44</v>
      </c>
      <c r="M156" s="1" t="s">
        <v>44</v>
      </c>
      <c r="N156" s="1" t="s">
        <v>44</v>
      </c>
      <c r="O156" s="1" t="s">
        <v>44</v>
      </c>
      <c r="P156" s="1" t="s">
        <v>44</v>
      </c>
      <c r="Q156" s="1" t="s">
        <v>44</v>
      </c>
      <c r="R156" s="1" t="s">
        <v>44</v>
      </c>
      <c r="S156" s="1" t="s">
        <v>44</v>
      </c>
      <c r="T156" s="1" t="s">
        <v>44</v>
      </c>
      <c r="U156" s="1" t="s">
        <v>44</v>
      </c>
      <c r="V156" s="1" t="s">
        <v>44</v>
      </c>
      <c r="W156" s="1" t="s">
        <v>44</v>
      </c>
      <c r="X156" s="1" t="s">
        <v>44</v>
      </c>
      <c r="Y156" s="1" t="s">
        <v>44</v>
      </c>
    </row>
    <row r="157" spans="1:25" ht="36" x14ac:dyDescent="0.25">
      <c r="A157" s="21">
        <v>93</v>
      </c>
      <c r="B157" s="27" t="s">
        <v>49</v>
      </c>
      <c r="C157" s="1" t="s">
        <v>13</v>
      </c>
      <c r="D157" s="30" t="s">
        <v>283</v>
      </c>
      <c r="E157" s="2" t="s">
        <v>23</v>
      </c>
      <c r="F157" s="58">
        <f t="shared" si="52"/>
        <v>361</v>
      </c>
      <c r="G157" s="58">
        <v>361</v>
      </c>
      <c r="H157" s="1" t="s">
        <v>44</v>
      </c>
      <c r="I157" s="1" t="s">
        <v>44</v>
      </c>
      <c r="J157" s="1" t="s">
        <v>44</v>
      </c>
      <c r="K157" s="1" t="s">
        <v>44</v>
      </c>
      <c r="L157" s="1" t="s">
        <v>44</v>
      </c>
      <c r="M157" s="1" t="s">
        <v>44</v>
      </c>
      <c r="N157" s="1" t="s">
        <v>44</v>
      </c>
      <c r="O157" s="1" t="s">
        <v>44</v>
      </c>
      <c r="P157" s="1" t="s">
        <v>44</v>
      </c>
      <c r="Q157" s="1" t="s">
        <v>44</v>
      </c>
      <c r="R157" s="1" t="s">
        <v>44</v>
      </c>
      <c r="S157" s="1" t="s">
        <v>44</v>
      </c>
      <c r="T157" s="1" t="s">
        <v>44</v>
      </c>
      <c r="U157" s="1" t="s">
        <v>44</v>
      </c>
      <c r="V157" s="1" t="s">
        <v>44</v>
      </c>
      <c r="W157" s="1" t="s">
        <v>44</v>
      </c>
      <c r="X157" s="1" t="s">
        <v>44</v>
      </c>
      <c r="Y157" s="1" t="s">
        <v>44</v>
      </c>
    </row>
    <row r="158" spans="1:25" ht="45" x14ac:dyDescent="0.25">
      <c r="A158" s="21">
        <v>94</v>
      </c>
      <c r="B158" s="27" t="s">
        <v>20</v>
      </c>
      <c r="C158" s="1" t="s">
        <v>13</v>
      </c>
      <c r="D158" s="30" t="s">
        <v>283</v>
      </c>
      <c r="E158" s="2" t="s">
        <v>23</v>
      </c>
      <c r="F158" s="58">
        <f t="shared" si="52"/>
        <v>1</v>
      </c>
      <c r="G158" s="58">
        <v>1</v>
      </c>
      <c r="H158" s="1" t="s">
        <v>44</v>
      </c>
      <c r="I158" s="1" t="s">
        <v>44</v>
      </c>
      <c r="J158" s="1" t="s">
        <v>44</v>
      </c>
      <c r="K158" s="1" t="s">
        <v>44</v>
      </c>
      <c r="L158" s="1" t="s">
        <v>44</v>
      </c>
      <c r="M158" s="1" t="s">
        <v>44</v>
      </c>
      <c r="N158" s="1" t="s">
        <v>44</v>
      </c>
      <c r="O158" s="1" t="s">
        <v>44</v>
      </c>
      <c r="P158" s="1" t="s">
        <v>44</v>
      </c>
      <c r="Q158" s="1" t="s">
        <v>44</v>
      </c>
      <c r="R158" s="1" t="s">
        <v>44</v>
      </c>
      <c r="S158" s="1" t="s">
        <v>44</v>
      </c>
      <c r="T158" s="1" t="s">
        <v>44</v>
      </c>
      <c r="U158" s="1" t="s">
        <v>44</v>
      </c>
      <c r="V158" s="1" t="s">
        <v>44</v>
      </c>
      <c r="W158" s="1" t="s">
        <v>44</v>
      </c>
      <c r="X158" s="1" t="s">
        <v>44</v>
      </c>
      <c r="Y158" s="1" t="s">
        <v>44</v>
      </c>
    </row>
    <row r="159" spans="1:25" ht="45" x14ac:dyDescent="0.25">
      <c r="A159" s="21">
        <v>95</v>
      </c>
      <c r="B159" s="27" t="s">
        <v>81</v>
      </c>
      <c r="C159" s="1" t="s">
        <v>13</v>
      </c>
      <c r="D159" s="30" t="s">
        <v>283</v>
      </c>
      <c r="E159" s="2" t="s">
        <v>23</v>
      </c>
      <c r="F159" s="58">
        <f t="shared" si="52"/>
        <v>10</v>
      </c>
      <c r="G159" s="58">
        <v>10</v>
      </c>
      <c r="H159" s="1" t="s">
        <v>44</v>
      </c>
      <c r="I159" s="1" t="s">
        <v>44</v>
      </c>
      <c r="J159" s="1" t="s">
        <v>44</v>
      </c>
      <c r="K159" s="1" t="s">
        <v>44</v>
      </c>
      <c r="L159" s="1" t="s">
        <v>44</v>
      </c>
      <c r="M159" s="1" t="s">
        <v>44</v>
      </c>
      <c r="N159" s="1" t="s">
        <v>44</v>
      </c>
      <c r="O159" s="1" t="s">
        <v>44</v>
      </c>
      <c r="P159" s="1" t="s">
        <v>44</v>
      </c>
      <c r="Q159" s="1" t="s">
        <v>44</v>
      </c>
      <c r="R159" s="1" t="s">
        <v>44</v>
      </c>
      <c r="S159" s="1" t="s">
        <v>44</v>
      </c>
      <c r="T159" s="1" t="s">
        <v>44</v>
      </c>
      <c r="U159" s="1" t="s">
        <v>44</v>
      </c>
      <c r="V159" s="1" t="s">
        <v>44</v>
      </c>
      <c r="W159" s="1" t="s">
        <v>44</v>
      </c>
      <c r="X159" s="1" t="s">
        <v>44</v>
      </c>
      <c r="Y159" s="1" t="s">
        <v>44</v>
      </c>
    </row>
    <row r="160" spans="1:25" ht="36" x14ac:dyDescent="0.25">
      <c r="A160" s="21">
        <v>96</v>
      </c>
      <c r="B160" s="27" t="s">
        <v>21</v>
      </c>
      <c r="C160" s="1" t="s">
        <v>13</v>
      </c>
      <c r="D160" s="30" t="s">
        <v>283</v>
      </c>
      <c r="E160" s="2" t="s">
        <v>44</v>
      </c>
      <c r="F160" s="58">
        <f t="shared" si="52"/>
        <v>5</v>
      </c>
      <c r="G160" s="58">
        <v>5</v>
      </c>
      <c r="H160" s="1" t="s">
        <v>44</v>
      </c>
      <c r="I160" s="1" t="s">
        <v>44</v>
      </c>
      <c r="J160" s="1" t="s">
        <v>44</v>
      </c>
      <c r="K160" s="1" t="s">
        <v>44</v>
      </c>
      <c r="L160" s="1" t="s">
        <v>44</v>
      </c>
      <c r="M160" s="1" t="s">
        <v>44</v>
      </c>
      <c r="N160" s="1" t="s">
        <v>44</v>
      </c>
      <c r="O160" s="1" t="s">
        <v>44</v>
      </c>
      <c r="P160" s="1" t="s">
        <v>44</v>
      </c>
      <c r="Q160" s="1" t="s">
        <v>44</v>
      </c>
      <c r="R160" s="1" t="s">
        <v>44</v>
      </c>
      <c r="S160" s="1" t="s">
        <v>44</v>
      </c>
      <c r="T160" s="1" t="s">
        <v>44</v>
      </c>
      <c r="U160" s="1" t="s">
        <v>44</v>
      </c>
      <c r="V160" s="1" t="s">
        <v>44</v>
      </c>
      <c r="W160" s="1" t="s">
        <v>44</v>
      </c>
      <c r="X160" s="1" t="s">
        <v>44</v>
      </c>
      <c r="Y160" s="1" t="s">
        <v>44</v>
      </c>
    </row>
    <row r="161" spans="1:25" ht="36" x14ac:dyDescent="0.25">
      <c r="A161" s="21">
        <v>97</v>
      </c>
      <c r="B161" s="27" t="s">
        <v>22</v>
      </c>
      <c r="C161" s="1" t="s">
        <v>13</v>
      </c>
      <c r="D161" s="30" t="s">
        <v>283</v>
      </c>
      <c r="E161" s="2" t="s">
        <v>44</v>
      </c>
      <c r="F161" s="58">
        <f t="shared" si="52"/>
        <v>665</v>
      </c>
      <c r="G161" s="58">
        <v>665</v>
      </c>
      <c r="H161" s="1" t="s">
        <v>44</v>
      </c>
      <c r="I161" s="1" t="s">
        <v>44</v>
      </c>
      <c r="J161" s="1" t="s">
        <v>44</v>
      </c>
      <c r="K161" s="1" t="s">
        <v>44</v>
      </c>
      <c r="L161" s="1" t="s">
        <v>44</v>
      </c>
      <c r="M161" s="1" t="s">
        <v>44</v>
      </c>
      <c r="N161" s="1" t="s">
        <v>44</v>
      </c>
      <c r="O161" s="1" t="s">
        <v>44</v>
      </c>
      <c r="P161" s="1" t="s">
        <v>44</v>
      </c>
      <c r="Q161" s="1" t="s">
        <v>44</v>
      </c>
      <c r="R161" s="1" t="s">
        <v>44</v>
      </c>
      <c r="S161" s="1" t="s">
        <v>44</v>
      </c>
      <c r="T161" s="1" t="s">
        <v>44</v>
      </c>
      <c r="U161" s="1" t="s">
        <v>44</v>
      </c>
      <c r="V161" s="1" t="s">
        <v>44</v>
      </c>
      <c r="W161" s="1" t="s">
        <v>44</v>
      </c>
      <c r="X161" s="1" t="s">
        <v>44</v>
      </c>
      <c r="Y161" s="1" t="s">
        <v>44</v>
      </c>
    </row>
    <row r="162" spans="1:25" ht="36" x14ac:dyDescent="0.25">
      <c r="A162" s="21">
        <v>98</v>
      </c>
      <c r="B162" s="27" t="s">
        <v>48</v>
      </c>
      <c r="C162" s="1" t="s">
        <v>13</v>
      </c>
      <c r="D162" s="30" t="s">
        <v>283</v>
      </c>
      <c r="E162" s="2" t="s">
        <v>44</v>
      </c>
      <c r="F162" s="58">
        <f t="shared" si="52"/>
        <v>26</v>
      </c>
      <c r="G162" s="58">
        <v>26</v>
      </c>
      <c r="H162" s="1" t="s">
        <v>44</v>
      </c>
      <c r="I162" s="1" t="s">
        <v>44</v>
      </c>
      <c r="J162" s="1" t="s">
        <v>44</v>
      </c>
      <c r="K162" s="1" t="s">
        <v>44</v>
      </c>
      <c r="L162" s="1" t="s">
        <v>44</v>
      </c>
      <c r="M162" s="1" t="s">
        <v>44</v>
      </c>
      <c r="N162" s="1" t="s">
        <v>44</v>
      </c>
      <c r="O162" s="1" t="s">
        <v>44</v>
      </c>
      <c r="P162" s="1" t="s">
        <v>44</v>
      </c>
      <c r="Q162" s="1" t="s">
        <v>44</v>
      </c>
      <c r="R162" s="1" t="s">
        <v>44</v>
      </c>
      <c r="S162" s="1" t="s">
        <v>44</v>
      </c>
      <c r="T162" s="1" t="s">
        <v>44</v>
      </c>
      <c r="U162" s="1" t="s">
        <v>44</v>
      </c>
      <c r="V162" s="1" t="s">
        <v>44</v>
      </c>
      <c r="W162" s="1" t="s">
        <v>44</v>
      </c>
      <c r="X162" s="1" t="s">
        <v>44</v>
      </c>
      <c r="Y162" s="1" t="s">
        <v>44</v>
      </c>
    </row>
    <row r="163" spans="1:25" ht="36" x14ac:dyDescent="0.25">
      <c r="A163" s="21">
        <v>99</v>
      </c>
      <c r="B163" s="27" t="s">
        <v>379</v>
      </c>
      <c r="C163" s="1" t="s">
        <v>13</v>
      </c>
      <c r="D163" s="30" t="s">
        <v>283</v>
      </c>
      <c r="E163" s="2" t="s">
        <v>23</v>
      </c>
      <c r="F163" s="58">
        <f t="shared" si="52"/>
        <v>491</v>
      </c>
      <c r="G163" s="58">
        <v>491</v>
      </c>
      <c r="H163" s="1" t="s">
        <v>44</v>
      </c>
      <c r="I163" s="1" t="s">
        <v>44</v>
      </c>
      <c r="J163" s="1" t="s">
        <v>44</v>
      </c>
      <c r="K163" s="1" t="s">
        <v>44</v>
      </c>
      <c r="L163" s="1" t="s">
        <v>44</v>
      </c>
      <c r="M163" s="1" t="s">
        <v>44</v>
      </c>
      <c r="N163" s="1" t="s">
        <v>44</v>
      </c>
      <c r="O163" s="1" t="s">
        <v>44</v>
      </c>
      <c r="P163" s="1" t="s">
        <v>44</v>
      </c>
      <c r="Q163" s="1" t="s">
        <v>44</v>
      </c>
      <c r="R163" s="1" t="s">
        <v>44</v>
      </c>
      <c r="S163" s="1" t="s">
        <v>44</v>
      </c>
      <c r="T163" s="1" t="s">
        <v>44</v>
      </c>
      <c r="U163" s="1" t="s">
        <v>44</v>
      </c>
      <c r="V163" s="1" t="s">
        <v>44</v>
      </c>
      <c r="W163" s="1" t="s">
        <v>44</v>
      </c>
      <c r="X163" s="1" t="s">
        <v>44</v>
      </c>
      <c r="Y163" s="1" t="s">
        <v>44</v>
      </c>
    </row>
    <row r="164" spans="1:25" s="37" customFormat="1" x14ac:dyDescent="0.25">
      <c r="A164" s="160"/>
      <c r="B164" s="23" t="s">
        <v>71</v>
      </c>
      <c r="C164" s="107"/>
      <c r="D164" s="32"/>
      <c r="E164" s="11"/>
      <c r="F164" s="62">
        <f>SUM(F156:F163)</f>
        <v>1563</v>
      </c>
      <c r="G164" s="62">
        <f t="shared" ref="G164:Y164" si="53">SUM(G156:G163)</f>
        <v>1563</v>
      </c>
      <c r="H164" s="62">
        <f t="shared" ref="H164:L164" si="54">SUM(H156:H163)</f>
        <v>0</v>
      </c>
      <c r="I164" s="62">
        <f t="shared" si="54"/>
        <v>0</v>
      </c>
      <c r="J164" s="62">
        <f t="shared" si="54"/>
        <v>0</v>
      </c>
      <c r="K164" s="62">
        <f t="shared" si="54"/>
        <v>0</v>
      </c>
      <c r="L164" s="62">
        <f t="shared" si="54"/>
        <v>0</v>
      </c>
      <c r="M164" s="62">
        <f t="shared" si="53"/>
        <v>0</v>
      </c>
      <c r="N164" s="62">
        <f t="shared" ref="N164:S164" si="55">SUM(N156:N163)</f>
        <v>0</v>
      </c>
      <c r="O164" s="62">
        <f t="shared" si="55"/>
        <v>0</v>
      </c>
      <c r="P164" s="62">
        <f t="shared" si="55"/>
        <v>0</v>
      </c>
      <c r="Q164" s="62">
        <f t="shared" si="55"/>
        <v>0</v>
      </c>
      <c r="R164" s="62">
        <f t="shared" si="55"/>
        <v>0</v>
      </c>
      <c r="S164" s="62">
        <f t="shared" si="55"/>
        <v>0</v>
      </c>
      <c r="T164" s="62">
        <f t="shared" si="53"/>
        <v>0</v>
      </c>
      <c r="U164" s="62">
        <f t="shared" si="53"/>
        <v>0</v>
      </c>
      <c r="V164" s="62">
        <f t="shared" si="53"/>
        <v>0</v>
      </c>
      <c r="W164" s="62">
        <f t="shared" si="53"/>
        <v>0</v>
      </c>
      <c r="X164" s="62">
        <f t="shared" si="53"/>
        <v>0</v>
      </c>
      <c r="Y164" s="62">
        <f t="shared" si="53"/>
        <v>0</v>
      </c>
    </row>
    <row r="165" spans="1:25" x14ac:dyDescent="0.25">
      <c r="A165" s="21"/>
      <c r="B165" s="197" t="s">
        <v>78</v>
      </c>
      <c r="C165" s="198"/>
      <c r="D165" s="198"/>
      <c r="E165" s="198"/>
      <c r="F165" s="198"/>
      <c r="G165" s="198"/>
      <c r="H165" s="198"/>
      <c r="I165" s="198"/>
      <c r="J165" s="198"/>
      <c r="K165" s="198"/>
      <c r="L165" s="198"/>
      <c r="M165" s="198"/>
      <c r="N165" s="198"/>
      <c r="O165" s="198"/>
      <c r="P165" s="198"/>
      <c r="Q165" s="198"/>
      <c r="R165" s="198"/>
      <c r="S165" s="198"/>
      <c r="T165" s="198"/>
      <c r="U165" s="198"/>
      <c r="V165" s="198"/>
      <c r="W165" s="198"/>
      <c r="X165" s="198"/>
      <c r="Y165" s="199"/>
    </row>
    <row r="166" spans="1:25" ht="60" x14ac:dyDescent="0.25">
      <c r="A166" s="21">
        <v>100</v>
      </c>
      <c r="B166" s="27" t="s">
        <v>279</v>
      </c>
      <c r="C166" s="1" t="s">
        <v>13</v>
      </c>
      <c r="D166" s="30" t="s">
        <v>280</v>
      </c>
      <c r="E166" s="1" t="s">
        <v>44</v>
      </c>
      <c r="F166" s="58">
        <f>SUM(G166:Y166)</f>
        <v>1206</v>
      </c>
      <c r="G166" s="58">
        <v>1206</v>
      </c>
      <c r="H166" s="1" t="s">
        <v>44</v>
      </c>
      <c r="I166" s="1" t="s">
        <v>44</v>
      </c>
      <c r="J166" s="1" t="s">
        <v>44</v>
      </c>
      <c r="K166" s="1" t="s">
        <v>44</v>
      </c>
      <c r="L166" s="1" t="s">
        <v>44</v>
      </c>
      <c r="M166" s="1" t="s">
        <v>44</v>
      </c>
      <c r="N166" s="1" t="s">
        <v>44</v>
      </c>
      <c r="O166" s="1" t="s">
        <v>44</v>
      </c>
      <c r="P166" s="1" t="s">
        <v>44</v>
      </c>
      <c r="Q166" s="1" t="s">
        <v>44</v>
      </c>
      <c r="R166" s="1" t="s">
        <v>44</v>
      </c>
      <c r="S166" s="1" t="s">
        <v>44</v>
      </c>
      <c r="T166" s="1" t="s">
        <v>44</v>
      </c>
      <c r="U166" s="1" t="s">
        <v>44</v>
      </c>
      <c r="V166" s="1" t="s">
        <v>44</v>
      </c>
      <c r="W166" s="1" t="s">
        <v>44</v>
      </c>
      <c r="X166" s="1" t="s">
        <v>44</v>
      </c>
      <c r="Y166" s="1" t="s">
        <v>44</v>
      </c>
    </row>
    <row r="167" spans="1:25" ht="24" x14ac:dyDescent="0.25">
      <c r="A167" s="21">
        <v>101</v>
      </c>
      <c r="B167" s="27" t="s">
        <v>102</v>
      </c>
      <c r="C167" s="1" t="s">
        <v>13</v>
      </c>
      <c r="D167" s="30" t="s">
        <v>280</v>
      </c>
      <c r="E167" s="1" t="s">
        <v>44</v>
      </c>
      <c r="F167" s="58">
        <f>SUM(G167:Y167)</f>
        <v>1040</v>
      </c>
      <c r="G167" s="58">
        <v>1040</v>
      </c>
      <c r="H167" s="1" t="s">
        <v>44</v>
      </c>
      <c r="I167" s="1" t="s">
        <v>44</v>
      </c>
      <c r="J167" s="1" t="s">
        <v>44</v>
      </c>
      <c r="K167" s="1" t="s">
        <v>44</v>
      </c>
      <c r="L167" s="1" t="s">
        <v>44</v>
      </c>
      <c r="M167" s="1" t="s">
        <v>44</v>
      </c>
      <c r="N167" s="1" t="s">
        <v>44</v>
      </c>
      <c r="O167" s="1" t="s">
        <v>44</v>
      </c>
      <c r="P167" s="1" t="s">
        <v>44</v>
      </c>
      <c r="Q167" s="1" t="s">
        <v>44</v>
      </c>
      <c r="R167" s="1" t="s">
        <v>44</v>
      </c>
      <c r="S167" s="1" t="s">
        <v>44</v>
      </c>
      <c r="T167" s="1" t="s">
        <v>44</v>
      </c>
      <c r="U167" s="1" t="s">
        <v>44</v>
      </c>
      <c r="V167" s="1" t="s">
        <v>44</v>
      </c>
      <c r="W167" s="1" t="s">
        <v>44</v>
      </c>
      <c r="X167" s="1" t="s">
        <v>44</v>
      </c>
      <c r="Y167" s="1" t="s">
        <v>44</v>
      </c>
    </row>
    <row r="168" spans="1:25" ht="24" x14ac:dyDescent="0.25">
      <c r="A168" s="21">
        <v>102</v>
      </c>
      <c r="B168" s="27" t="s">
        <v>212</v>
      </c>
      <c r="C168" s="1" t="s">
        <v>13</v>
      </c>
      <c r="D168" s="30" t="s">
        <v>280</v>
      </c>
      <c r="E168" s="10" t="s">
        <v>1</v>
      </c>
      <c r="F168" s="58">
        <f>SUM(G168:Y168)</f>
        <v>322</v>
      </c>
      <c r="G168" s="58">
        <v>322</v>
      </c>
      <c r="H168" s="1" t="s">
        <v>44</v>
      </c>
      <c r="I168" s="1" t="s">
        <v>44</v>
      </c>
      <c r="J168" s="1" t="s">
        <v>44</v>
      </c>
      <c r="K168" s="1" t="s">
        <v>44</v>
      </c>
      <c r="L168" s="1" t="s">
        <v>44</v>
      </c>
      <c r="M168" s="1" t="s">
        <v>44</v>
      </c>
      <c r="N168" s="1" t="s">
        <v>44</v>
      </c>
      <c r="O168" s="1" t="s">
        <v>44</v>
      </c>
      <c r="P168" s="1" t="s">
        <v>44</v>
      </c>
      <c r="Q168" s="1" t="s">
        <v>44</v>
      </c>
      <c r="R168" s="1" t="s">
        <v>44</v>
      </c>
      <c r="S168" s="1" t="s">
        <v>44</v>
      </c>
      <c r="T168" s="1" t="s">
        <v>44</v>
      </c>
      <c r="U168" s="1" t="s">
        <v>44</v>
      </c>
      <c r="V168" s="1" t="s">
        <v>44</v>
      </c>
      <c r="W168" s="1" t="s">
        <v>44</v>
      </c>
      <c r="X168" s="1" t="s">
        <v>44</v>
      </c>
      <c r="Y168" s="1" t="s">
        <v>44</v>
      </c>
    </row>
    <row r="169" spans="1:25" s="37" customFormat="1" x14ac:dyDescent="0.25">
      <c r="A169" s="160"/>
      <c r="B169" s="23" t="s">
        <v>71</v>
      </c>
      <c r="C169" s="107"/>
      <c r="D169" s="32"/>
      <c r="E169" s="11"/>
      <c r="F169" s="62">
        <f>SUM(F166:F168)</f>
        <v>2568</v>
      </c>
      <c r="G169" s="62">
        <f t="shared" ref="G169:Y169" si="56">SUM(G166:G168)</f>
        <v>2568</v>
      </c>
      <c r="H169" s="62">
        <f t="shared" ref="H169:L169" si="57">SUM(H166:H168)</f>
        <v>0</v>
      </c>
      <c r="I169" s="62">
        <f t="shared" si="57"/>
        <v>0</v>
      </c>
      <c r="J169" s="62">
        <f t="shared" si="57"/>
        <v>0</v>
      </c>
      <c r="K169" s="62">
        <f t="shared" si="57"/>
        <v>0</v>
      </c>
      <c r="L169" s="62">
        <f t="shared" si="57"/>
        <v>0</v>
      </c>
      <c r="M169" s="62">
        <f t="shared" si="56"/>
        <v>0</v>
      </c>
      <c r="N169" s="62">
        <f t="shared" ref="N169:S169" si="58">SUM(N166:N168)</f>
        <v>0</v>
      </c>
      <c r="O169" s="62">
        <f t="shared" si="58"/>
        <v>0</v>
      </c>
      <c r="P169" s="62">
        <f t="shared" si="58"/>
        <v>0</v>
      </c>
      <c r="Q169" s="62">
        <f t="shared" si="58"/>
        <v>0</v>
      </c>
      <c r="R169" s="62">
        <f t="shared" si="58"/>
        <v>0</v>
      </c>
      <c r="S169" s="62">
        <f t="shared" si="58"/>
        <v>0</v>
      </c>
      <c r="T169" s="62">
        <f t="shared" si="56"/>
        <v>0</v>
      </c>
      <c r="U169" s="62">
        <f t="shared" si="56"/>
        <v>0</v>
      </c>
      <c r="V169" s="62">
        <f t="shared" si="56"/>
        <v>0</v>
      </c>
      <c r="W169" s="62">
        <f t="shared" si="56"/>
        <v>0</v>
      </c>
      <c r="X169" s="62">
        <f t="shared" si="56"/>
        <v>0</v>
      </c>
      <c r="Y169" s="62">
        <f t="shared" si="56"/>
        <v>0</v>
      </c>
    </row>
    <row r="170" spans="1:25" x14ac:dyDescent="0.25">
      <c r="A170" s="21"/>
      <c r="B170" s="197" t="s">
        <v>282</v>
      </c>
      <c r="C170" s="198"/>
      <c r="D170" s="198"/>
      <c r="E170" s="198"/>
      <c r="F170" s="198"/>
      <c r="G170" s="198"/>
      <c r="H170" s="198"/>
      <c r="I170" s="198"/>
      <c r="J170" s="198"/>
      <c r="K170" s="198"/>
      <c r="L170" s="198"/>
      <c r="M170" s="198"/>
      <c r="N170" s="198"/>
      <c r="O170" s="198"/>
      <c r="P170" s="198"/>
      <c r="Q170" s="198"/>
      <c r="R170" s="198"/>
      <c r="S170" s="198"/>
      <c r="T170" s="198"/>
      <c r="U170" s="198"/>
      <c r="V170" s="198"/>
      <c r="W170" s="198"/>
      <c r="X170" s="198"/>
      <c r="Y170" s="199"/>
    </row>
    <row r="171" spans="1:25" ht="60" x14ac:dyDescent="0.25">
      <c r="A171" s="21">
        <v>103</v>
      </c>
      <c r="B171" s="27" t="s">
        <v>393</v>
      </c>
      <c r="C171" s="1" t="s">
        <v>13</v>
      </c>
      <c r="D171" s="30" t="s">
        <v>281</v>
      </c>
      <c r="E171" s="10" t="s">
        <v>1</v>
      </c>
      <c r="F171" s="58">
        <f t="shared" ref="F171:F173" si="59">SUM(G171:Y171)</f>
        <v>112</v>
      </c>
      <c r="G171" s="58">
        <v>112</v>
      </c>
      <c r="H171" s="1" t="s">
        <v>44</v>
      </c>
      <c r="I171" s="1" t="s">
        <v>44</v>
      </c>
      <c r="J171" s="1" t="s">
        <v>44</v>
      </c>
      <c r="K171" s="1" t="s">
        <v>44</v>
      </c>
      <c r="L171" s="1" t="s">
        <v>44</v>
      </c>
      <c r="M171" s="1" t="s">
        <v>44</v>
      </c>
      <c r="N171" s="1" t="s">
        <v>44</v>
      </c>
      <c r="O171" s="1" t="s">
        <v>44</v>
      </c>
      <c r="P171" s="1" t="s">
        <v>44</v>
      </c>
      <c r="Q171" s="1" t="s">
        <v>44</v>
      </c>
      <c r="R171" s="1" t="s">
        <v>44</v>
      </c>
      <c r="S171" s="1" t="s">
        <v>44</v>
      </c>
      <c r="T171" s="1" t="s">
        <v>44</v>
      </c>
      <c r="U171" s="1" t="s">
        <v>44</v>
      </c>
      <c r="V171" s="1" t="s">
        <v>44</v>
      </c>
      <c r="W171" s="1" t="s">
        <v>44</v>
      </c>
      <c r="X171" s="1" t="s">
        <v>44</v>
      </c>
      <c r="Y171" s="1" t="s">
        <v>44</v>
      </c>
    </row>
    <row r="172" spans="1:25" ht="30" x14ac:dyDescent="0.25">
      <c r="A172" s="21">
        <v>104</v>
      </c>
      <c r="B172" s="27" t="s">
        <v>103</v>
      </c>
      <c r="C172" s="1" t="s">
        <v>13</v>
      </c>
      <c r="D172" s="30" t="s">
        <v>281</v>
      </c>
      <c r="E172" s="10">
        <v>2</v>
      </c>
      <c r="F172" s="58">
        <f t="shared" si="59"/>
        <v>9</v>
      </c>
      <c r="G172" s="58">
        <v>9</v>
      </c>
      <c r="H172" s="1" t="s">
        <v>44</v>
      </c>
      <c r="I172" s="1" t="s">
        <v>44</v>
      </c>
      <c r="J172" s="1" t="s">
        <v>44</v>
      </c>
      <c r="K172" s="1" t="s">
        <v>44</v>
      </c>
      <c r="L172" s="1" t="s">
        <v>44</v>
      </c>
      <c r="M172" s="1" t="s">
        <v>44</v>
      </c>
      <c r="N172" s="1" t="s">
        <v>44</v>
      </c>
      <c r="O172" s="1" t="s">
        <v>44</v>
      </c>
      <c r="P172" s="1" t="s">
        <v>44</v>
      </c>
      <c r="Q172" s="1" t="s">
        <v>44</v>
      </c>
      <c r="R172" s="1" t="s">
        <v>44</v>
      </c>
      <c r="S172" s="1" t="s">
        <v>44</v>
      </c>
      <c r="T172" s="1" t="s">
        <v>44</v>
      </c>
      <c r="U172" s="1" t="s">
        <v>44</v>
      </c>
      <c r="V172" s="1" t="s">
        <v>44</v>
      </c>
      <c r="W172" s="1" t="s">
        <v>44</v>
      </c>
      <c r="X172" s="1" t="s">
        <v>44</v>
      </c>
      <c r="Y172" s="1" t="s">
        <v>44</v>
      </c>
    </row>
    <row r="173" spans="1:25" ht="75" x14ac:dyDescent="0.25">
      <c r="A173" s="21">
        <v>105</v>
      </c>
      <c r="B173" s="27" t="s">
        <v>104</v>
      </c>
      <c r="C173" s="1" t="s">
        <v>13</v>
      </c>
      <c r="D173" s="30" t="s">
        <v>281</v>
      </c>
      <c r="E173" s="1" t="s">
        <v>44</v>
      </c>
      <c r="F173" s="58">
        <f t="shared" si="59"/>
        <v>24</v>
      </c>
      <c r="G173" s="58">
        <v>24</v>
      </c>
      <c r="H173" s="1" t="s">
        <v>44</v>
      </c>
      <c r="I173" s="1" t="s">
        <v>44</v>
      </c>
      <c r="J173" s="1" t="s">
        <v>44</v>
      </c>
      <c r="K173" s="1" t="s">
        <v>44</v>
      </c>
      <c r="L173" s="1" t="s">
        <v>44</v>
      </c>
      <c r="M173" s="1" t="s">
        <v>44</v>
      </c>
      <c r="N173" s="1" t="s">
        <v>44</v>
      </c>
      <c r="O173" s="1" t="s">
        <v>44</v>
      </c>
      <c r="P173" s="1" t="s">
        <v>44</v>
      </c>
      <c r="Q173" s="1" t="s">
        <v>44</v>
      </c>
      <c r="R173" s="1" t="s">
        <v>44</v>
      </c>
      <c r="S173" s="1" t="s">
        <v>44</v>
      </c>
      <c r="T173" s="1" t="s">
        <v>44</v>
      </c>
      <c r="U173" s="1" t="s">
        <v>44</v>
      </c>
      <c r="V173" s="1" t="s">
        <v>44</v>
      </c>
      <c r="W173" s="1" t="s">
        <v>44</v>
      </c>
      <c r="X173" s="1" t="s">
        <v>44</v>
      </c>
      <c r="Y173" s="1" t="s">
        <v>44</v>
      </c>
    </row>
    <row r="174" spans="1:25" s="37" customFormat="1" x14ac:dyDescent="0.25">
      <c r="A174" s="160"/>
      <c r="B174" s="23" t="s">
        <v>71</v>
      </c>
      <c r="C174" s="107"/>
      <c r="D174" s="32"/>
      <c r="E174" s="11"/>
      <c r="F174" s="62">
        <f t="shared" ref="F174:Y174" si="60">SUM(F171:F173)</f>
        <v>145</v>
      </c>
      <c r="G174" s="62">
        <f t="shared" si="60"/>
        <v>145</v>
      </c>
      <c r="H174" s="62">
        <f t="shared" si="60"/>
        <v>0</v>
      </c>
      <c r="I174" s="62">
        <f t="shared" si="60"/>
        <v>0</v>
      </c>
      <c r="J174" s="62">
        <f t="shared" si="60"/>
        <v>0</v>
      </c>
      <c r="K174" s="62">
        <f t="shared" si="60"/>
        <v>0</v>
      </c>
      <c r="L174" s="62">
        <f t="shared" si="60"/>
        <v>0</v>
      </c>
      <c r="M174" s="62">
        <f t="shared" si="60"/>
        <v>0</v>
      </c>
      <c r="N174" s="62">
        <f t="shared" si="60"/>
        <v>0</v>
      </c>
      <c r="O174" s="62">
        <f t="shared" si="60"/>
        <v>0</v>
      </c>
      <c r="P174" s="62">
        <f t="shared" si="60"/>
        <v>0</v>
      </c>
      <c r="Q174" s="62">
        <f t="shared" si="60"/>
        <v>0</v>
      </c>
      <c r="R174" s="62">
        <f t="shared" si="60"/>
        <v>0</v>
      </c>
      <c r="S174" s="62">
        <f t="shared" si="60"/>
        <v>0</v>
      </c>
      <c r="T174" s="62">
        <f t="shared" si="60"/>
        <v>0</v>
      </c>
      <c r="U174" s="62">
        <f t="shared" si="60"/>
        <v>0</v>
      </c>
      <c r="V174" s="62">
        <f t="shared" si="60"/>
        <v>0</v>
      </c>
      <c r="W174" s="62">
        <f t="shared" si="60"/>
        <v>0</v>
      </c>
      <c r="X174" s="62">
        <f t="shared" si="60"/>
        <v>0</v>
      </c>
      <c r="Y174" s="62">
        <f t="shared" si="60"/>
        <v>0</v>
      </c>
    </row>
    <row r="175" spans="1:25" x14ac:dyDescent="0.25">
      <c r="A175" s="21"/>
      <c r="B175" s="197" t="s">
        <v>136</v>
      </c>
      <c r="C175" s="198"/>
      <c r="D175" s="198"/>
      <c r="E175" s="198"/>
      <c r="F175" s="198"/>
      <c r="G175" s="198"/>
      <c r="H175" s="198"/>
      <c r="I175" s="198"/>
      <c r="J175" s="198"/>
      <c r="K175" s="198"/>
      <c r="L175" s="198"/>
      <c r="M175" s="198"/>
      <c r="N175" s="198"/>
      <c r="O175" s="198"/>
      <c r="P175" s="198"/>
      <c r="Q175" s="198"/>
      <c r="R175" s="198"/>
      <c r="S175" s="198"/>
      <c r="T175" s="198"/>
      <c r="U175" s="198"/>
      <c r="V175" s="198"/>
      <c r="W175" s="198"/>
      <c r="X175" s="198"/>
      <c r="Y175" s="199"/>
    </row>
    <row r="176" spans="1:25" ht="30" x14ac:dyDescent="0.25">
      <c r="A176" s="21">
        <v>106</v>
      </c>
      <c r="B176" s="22" t="s">
        <v>266</v>
      </c>
      <c r="C176" s="1" t="s">
        <v>13</v>
      </c>
      <c r="D176" s="30" t="s">
        <v>265</v>
      </c>
      <c r="E176" s="10">
        <v>2</v>
      </c>
      <c r="F176" s="58">
        <v>0</v>
      </c>
      <c r="G176" s="1" t="s">
        <v>44</v>
      </c>
      <c r="H176" s="59">
        <v>0</v>
      </c>
      <c r="I176" s="58" t="s">
        <v>44</v>
      </c>
      <c r="J176" s="58" t="s">
        <v>44</v>
      </c>
      <c r="K176" s="58" t="s">
        <v>44</v>
      </c>
      <c r="L176" s="58" t="s">
        <v>44</v>
      </c>
      <c r="M176" s="1" t="s">
        <v>44</v>
      </c>
      <c r="N176" s="1" t="s">
        <v>44</v>
      </c>
      <c r="O176" s="58" t="s">
        <v>44</v>
      </c>
      <c r="P176" s="58" t="s">
        <v>44</v>
      </c>
      <c r="Q176" s="58" t="s">
        <v>44</v>
      </c>
      <c r="R176" s="58" t="s">
        <v>44</v>
      </c>
      <c r="S176" s="58" t="s">
        <v>44</v>
      </c>
      <c r="T176" s="1" t="s">
        <v>44</v>
      </c>
      <c r="U176" s="1" t="s">
        <v>44</v>
      </c>
      <c r="V176" s="58" t="s">
        <v>44</v>
      </c>
      <c r="W176" s="58" t="s">
        <v>44</v>
      </c>
      <c r="X176" s="58" t="s">
        <v>44</v>
      </c>
      <c r="Y176" s="58" t="s">
        <v>44</v>
      </c>
    </row>
    <row r="177" spans="1:25" ht="30" x14ac:dyDescent="0.25">
      <c r="A177" s="21">
        <v>107</v>
      </c>
      <c r="B177" s="22" t="s">
        <v>267</v>
      </c>
      <c r="C177" s="1" t="s">
        <v>13</v>
      </c>
      <c r="D177" s="30" t="s">
        <v>265</v>
      </c>
      <c r="E177" s="10" t="s">
        <v>1</v>
      </c>
      <c r="F177" s="58">
        <v>0</v>
      </c>
      <c r="G177" s="1" t="s">
        <v>44</v>
      </c>
      <c r="H177" s="59">
        <v>0</v>
      </c>
      <c r="I177" s="58" t="s">
        <v>44</v>
      </c>
      <c r="J177" s="58" t="s">
        <v>44</v>
      </c>
      <c r="K177" s="58" t="s">
        <v>44</v>
      </c>
      <c r="L177" s="58" t="s">
        <v>44</v>
      </c>
      <c r="M177" s="1" t="s">
        <v>44</v>
      </c>
      <c r="N177" s="1" t="s">
        <v>44</v>
      </c>
      <c r="O177" s="58" t="s">
        <v>44</v>
      </c>
      <c r="P177" s="58" t="s">
        <v>44</v>
      </c>
      <c r="Q177" s="58" t="s">
        <v>44</v>
      </c>
      <c r="R177" s="58" t="s">
        <v>44</v>
      </c>
      <c r="S177" s="58" t="s">
        <v>44</v>
      </c>
      <c r="T177" s="1" t="s">
        <v>44</v>
      </c>
      <c r="U177" s="1" t="s">
        <v>44</v>
      </c>
      <c r="V177" s="58" t="s">
        <v>44</v>
      </c>
      <c r="W177" s="58" t="s">
        <v>44</v>
      </c>
      <c r="X177" s="58" t="s">
        <v>44</v>
      </c>
      <c r="Y177" s="58" t="s">
        <v>44</v>
      </c>
    </row>
    <row r="178" spans="1:25" ht="45" x14ac:dyDescent="0.25">
      <c r="A178" s="21">
        <v>108</v>
      </c>
      <c r="B178" s="22" t="s">
        <v>268</v>
      </c>
      <c r="C178" s="1" t="s">
        <v>13</v>
      </c>
      <c r="D178" s="30" t="s">
        <v>265</v>
      </c>
      <c r="E178" s="10" t="s">
        <v>1</v>
      </c>
      <c r="F178" s="58">
        <v>0</v>
      </c>
      <c r="G178" s="1" t="s">
        <v>44</v>
      </c>
      <c r="H178" s="59">
        <v>0</v>
      </c>
      <c r="I178" s="58" t="s">
        <v>44</v>
      </c>
      <c r="J178" s="58" t="s">
        <v>44</v>
      </c>
      <c r="K178" s="58" t="s">
        <v>44</v>
      </c>
      <c r="L178" s="58" t="s">
        <v>44</v>
      </c>
      <c r="M178" s="1" t="s">
        <v>44</v>
      </c>
      <c r="N178" s="1" t="s">
        <v>44</v>
      </c>
      <c r="O178" s="58" t="s">
        <v>44</v>
      </c>
      <c r="P178" s="58" t="s">
        <v>44</v>
      </c>
      <c r="Q178" s="58" t="s">
        <v>44</v>
      </c>
      <c r="R178" s="58" t="s">
        <v>44</v>
      </c>
      <c r="S178" s="58" t="s">
        <v>44</v>
      </c>
      <c r="T178" s="1" t="s">
        <v>44</v>
      </c>
      <c r="U178" s="1" t="s">
        <v>44</v>
      </c>
      <c r="V178" s="58" t="s">
        <v>44</v>
      </c>
      <c r="W178" s="58" t="s">
        <v>44</v>
      </c>
      <c r="X178" s="58" t="s">
        <v>44</v>
      </c>
      <c r="Y178" s="58" t="s">
        <v>44</v>
      </c>
    </row>
    <row r="179" spans="1:25" ht="90" x14ac:dyDescent="0.25">
      <c r="A179" s="21">
        <v>109</v>
      </c>
      <c r="B179" s="22" t="s">
        <v>269</v>
      </c>
      <c r="C179" s="1" t="s">
        <v>13</v>
      </c>
      <c r="D179" s="30" t="s">
        <v>265</v>
      </c>
      <c r="E179" s="10" t="s">
        <v>1</v>
      </c>
      <c r="F179" s="58">
        <v>0</v>
      </c>
      <c r="G179" s="1" t="s">
        <v>44</v>
      </c>
      <c r="H179" s="59">
        <v>0</v>
      </c>
      <c r="I179" s="58" t="s">
        <v>44</v>
      </c>
      <c r="J179" s="58" t="s">
        <v>44</v>
      </c>
      <c r="K179" s="58" t="s">
        <v>44</v>
      </c>
      <c r="L179" s="58" t="s">
        <v>44</v>
      </c>
      <c r="M179" s="1" t="s">
        <v>44</v>
      </c>
      <c r="N179" s="1" t="s">
        <v>44</v>
      </c>
      <c r="O179" s="58" t="s">
        <v>44</v>
      </c>
      <c r="P179" s="58" t="s">
        <v>44</v>
      </c>
      <c r="Q179" s="58" t="s">
        <v>44</v>
      </c>
      <c r="R179" s="58" t="s">
        <v>44</v>
      </c>
      <c r="S179" s="58" t="s">
        <v>44</v>
      </c>
      <c r="T179" s="1" t="s">
        <v>44</v>
      </c>
      <c r="U179" s="1" t="s">
        <v>44</v>
      </c>
      <c r="V179" s="58" t="s">
        <v>44</v>
      </c>
      <c r="W179" s="58" t="s">
        <v>44</v>
      </c>
      <c r="X179" s="58" t="s">
        <v>44</v>
      </c>
      <c r="Y179" s="58" t="s">
        <v>44</v>
      </c>
    </row>
    <row r="180" spans="1:25" s="37" customFormat="1" x14ac:dyDescent="0.25">
      <c r="A180" s="160"/>
      <c r="B180" s="23" t="s">
        <v>71</v>
      </c>
      <c r="C180" s="107"/>
      <c r="D180" s="32"/>
      <c r="E180" s="11"/>
      <c r="F180" s="62">
        <f t="shared" ref="F180:Y180" si="61">SUM(F176:F176)</f>
        <v>0</v>
      </c>
      <c r="G180" s="62">
        <f t="shared" si="61"/>
        <v>0</v>
      </c>
      <c r="H180" s="62">
        <f t="shared" si="61"/>
        <v>0</v>
      </c>
      <c r="I180" s="62">
        <f t="shared" si="61"/>
        <v>0</v>
      </c>
      <c r="J180" s="62">
        <f t="shared" si="61"/>
        <v>0</v>
      </c>
      <c r="K180" s="62">
        <f t="shared" si="61"/>
        <v>0</v>
      </c>
      <c r="L180" s="62">
        <f t="shared" si="61"/>
        <v>0</v>
      </c>
      <c r="M180" s="62">
        <f t="shared" si="61"/>
        <v>0</v>
      </c>
      <c r="N180" s="62">
        <f t="shared" si="61"/>
        <v>0</v>
      </c>
      <c r="O180" s="62">
        <f t="shared" si="61"/>
        <v>0</v>
      </c>
      <c r="P180" s="62">
        <f t="shared" si="61"/>
        <v>0</v>
      </c>
      <c r="Q180" s="62">
        <f t="shared" si="61"/>
        <v>0</v>
      </c>
      <c r="R180" s="62">
        <f t="shared" si="61"/>
        <v>0</v>
      </c>
      <c r="S180" s="62">
        <f t="shared" si="61"/>
        <v>0</v>
      </c>
      <c r="T180" s="62">
        <f t="shared" si="61"/>
        <v>0</v>
      </c>
      <c r="U180" s="62">
        <f t="shared" si="61"/>
        <v>0</v>
      </c>
      <c r="V180" s="62">
        <f t="shared" si="61"/>
        <v>0</v>
      </c>
      <c r="W180" s="62">
        <f t="shared" si="61"/>
        <v>0</v>
      </c>
      <c r="X180" s="62">
        <f t="shared" si="61"/>
        <v>0</v>
      </c>
      <c r="Y180" s="62">
        <f t="shared" si="61"/>
        <v>0</v>
      </c>
    </row>
    <row r="181" spans="1:25" x14ac:dyDescent="0.25">
      <c r="A181" s="21"/>
      <c r="B181" s="197" t="s">
        <v>271</v>
      </c>
      <c r="C181" s="198"/>
      <c r="D181" s="198"/>
      <c r="E181" s="198"/>
      <c r="F181" s="198"/>
      <c r="G181" s="198"/>
      <c r="H181" s="198"/>
      <c r="I181" s="198"/>
      <c r="J181" s="198"/>
      <c r="K181" s="198"/>
      <c r="L181" s="198"/>
      <c r="M181" s="198"/>
      <c r="N181" s="198"/>
      <c r="O181" s="198"/>
      <c r="P181" s="198"/>
      <c r="Q181" s="198"/>
      <c r="R181" s="198"/>
      <c r="S181" s="198"/>
      <c r="T181" s="198"/>
      <c r="U181" s="198"/>
      <c r="V181" s="198"/>
      <c r="W181" s="198"/>
      <c r="X181" s="198"/>
      <c r="Y181" s="199"/>
    </row>
    <row r="182" spans="1:25" ht="45" x14ac:dyDescent="0.25">
      <c r="A182" s="21">
        <v>110</v>
      </c>
      <c r="B182" s="24" t="s">
        <v>270</v>
      </c>
      <c r="C182" s="1" t="s">
        <v>13</v>
      </c>
      <c r="D182" s="30" t="s">
        <v>272</v>
      </c>
      <c r="E182" s="10" t="s">
        <v>1</v>
      </c>
      <c r="F182" s="58">
        <f>SUM(G182:Y182)</f>
        <v>1</v>
      </c>
      <c r="G182" s="1" t="s">
        <v>44</v>
      </c>
      <c r="H182" s="1" t="s">
        <v>44</v>
      </c>
      <c r="I182" s="1" t="s">
        <v>44</v>
      </c>
      <c r="J182" s="1" t="s">
        <v>44</v>
      </c>
      <c r="K182" s="1" t="s">
        <v>44</v>
      </c>
      <c r="L182" s="1" t="s">
        <v>44</v>
      </c>
      <c r="M182" s="59">
        <v>1</v>
      </c>
      <c r="N182" s="1" t="s">
        <v>44</v>
      </c>
      <c r="O182" s="1" t="s">
        <v>44</v>
      </c>
      <c r="P182" s="1" t="s">
        <v>44</v>
      </c>
      <c r="Q182" s="1" t="s">
        <v>44</v>
      </c>
      <c r="R182" s="1" t="s">
        <v>44</v>
      </c>
      <c r="S182" s="1" t="s">
        <v>44</v>
      </c>
      <c r="T182" s="1" t="s">
        <v>44</v>
      </c>
      <c r="U182" s="1" t="s">
        <v>44</v>
      </c>
      <c r="V182" s="1" t="s">
        <v>44</v>
      </c>
      <c r="W182" s="1" t="s">
        <v>44</v>
      </c>
      <c r="X182" s="1" t="s">
        <v>44</v>
      </c>
      <c r="Y182" s="1" t="s">
        <v>44</v>
      </c>
    </row>
    <row r="183" spans="1:25" s="37" customFormat="1" x14ac:dyDescent="0.25">
      <c r="A183" s="160"/>
      <c r="B183" s="23" t="s">
        <v>71</v>
      </c>
      <c r="C183" s="107"/>
      <c r="D183" s="32"/>
      <c r="E183" s="11"/>
      <c r="F183" s="62">
        <f t="shared" ref="F183:Y183" si="62">SUM(F182:F182)</f>
        <v>1</v>
      </c>
      <c r="G183" s="62">
        <f t="shared" si="62"/>
        <v>0</v>
      </c>
      <c r="H183" s="62">
        <f t="shared" ref="H183:L183" si="63">SUM(H182:H182)</f>
        <v>0</v>
      </c>
      <c r="I183" s="62">
        <f t="shared" si="63"/>
        <v>0</v>
      </c>
      <c r="J183" s="62">
        <f t="shared" si="63"/>
        <v>0</v>
      </c>
      <c r="K183" s="62">
        <f t="shared" si="63"/>
        <v>0</v>
      </c>
      <c r="L183" s="62">
        <f t="shared" si="63"/>
        <v>0</v>
      </c>
      <c r="M183" s="62">
        <f t="shared" si="62"/>
        <v>1</v>
      </c>
      <c r="N183" s="62">
        <f t="shared" ref="N183:S183" si="64">SUM(N182:N182)</f>
        <v>0</v>
      </c>
      <c r="O183" s="62">
        <f t="shared" si="64"/>
        <v>0</v>
      </c>
      <c r="P183" s="62">
        <f t="shared" si="64"/>
        <v>0</v>
      </c>
      <c r="Q183" s="62">
        <f t="shared" si="64"/>
        <v>0</v>
      </c>
      <c r="R183" s="62">
        <f t="shared" si="64"/>
        <v>0</v>
      </c>
      <c r="S183" s="62">
        <f t="shared" si="64"/>
        <v>0</v>
      </c>
      <c r="T183" s="62">
        <f t="shared" si="62"/>
        <v>0</v>
      </c>
      <c r="U183" s="62">
        <f t="shared" si="62"/>
        <v>0</v>
      </c>
      <c r="V183" s="62">
        <f t="shared" si="62"/>
        <v>0</v>
      </c>
      <c r="W183" s="62">
        <f t="shared" si="62"/>
        <v>0</v>
      </c>
      <c r="X183" s="62">
        <f t="shared" si="62"/>
        <v>0</v>
      </c>
      <c r="Y183" s="62">
        <f t="shared" si="62"/>
        <v>0</v>
      </c>
    </row>
    <row r="184" spans="1:25" x14ac:dyDescent="0.25">
      <c r="A184" s="21"/>
      <c r="B184" s="197" t="s">
        <v>135</v>
      </c>
      <c r="C184" s="198"/>
      <c r="D184" s="198"/>
      <c r="E184" s="198"/>
      <c r="F184" s="198"/>
      <c r="G184" s="198"/>
      <c r="H184" s="198"/>
      <c r="I184" s="198"/>
      <c r="J184" s="198"/>
      <c r="K184" s="198"/>
      <c r="L184" s="198"/>
      <c r="M184" s="198"/>
      <c r="N184" s="198"/>
      <c r="O184" s="198"/>
      <c r="P184" s="198"/>
      <c r="Q184" s="198"/>
      <c r="R184" s="198"/>
      <c r="S184" s="198"/>
      <c r="T184" s="198"/>
      <c r="U184" s="198"/>
      <c r="V184" s="198"/>
      <c r="W184" s="198"/>
      <c r="X184" s="198"/>
      <c r="Y184" s="199"/>
    </row>
    <row r="185" spans="1:25" ht="30" x14ac:dyDescent="0.25">
      <c r="A185" s="21">
        <v>111</v>
      </c>
      <c r="B185" s="27" t="s">
        <v>251</v>
      </c>
      <c r="C185" s="1" t="s">
        <v>13</v>
      </c>
      <c r="D185" s="30" t="s">
        <v>274</v>
      </c>
      <c r="E185" s="10">
        <v>2</v>
      </c>
      <c r="F185" s="59">
        <v>0</v>
      </c>
      <c r="G185" s="1" t="s">
        <v>44</v>
      </c>
      <c r="H185" s="1" t="s">
        <v>44</v>
      </c>
      <c r="I185" s="1" t="s">
        <v>44</v>
      </c>
      <c r="J185" s="1" t="s">
        <v>44</v>
      </c>
      <c r="K185" s="1" t="s">
        <v>44</v>
      </c>
      <c r="L185" s="1" t="s">
        <v>44</v>
      </c>
      <c r="M185" s="1" t="s">
        <v>44</v>
      </c>
      <c r="N185" s="1">
        <v>0</v>
      </c>
      <c r="O185" s="1" t="s">
        <v>44</v>
      </c>
      <c r="P185" s="1" t="s">
        <v>44</v>
      </c>
      <c r="Q185" s="1" t="s">
        <v>44</v>
      </c>
      <c r="R185" s="1" t="s">
        <v>44</v>
      </c>
      <c r="S185" s="1" t="s">
        <v>44</v>
      </c>
      <c r="T185" s="1" t="s">
        <v>44</v>
      </c>
      <c r="U185" s="1" t="s">
        <v>44</v>
      </c>
      <c r="V185" s="1" t="s">
        <v>44</v>
      </c>
      <c r="W185" s="1" t="s">
        <v>44</v>
      </c>
      <c r="X185" s="1" t="s">
        <v>44</v>
      </c>
      <c r="Y185" s="1" t="s">
        <v>44</v>
      </c>
    </row>
    <row r="186" spans="1:25" ht="45" x14ac:dyDescent="0.25">
      <c r="A186" s="21">
        <v>112</v>
      </c>
      <c r="B186" s="27" t="s">
        <v>252</v>
      </c>
      <c r="C186" s="1" t="s">
        <v>13</v>
      </c>
      <c r="D186" s="30" t="s">
        <v>274</v>
      </c>
      <c r="E186" s="10" t="s">
        <v>275</v>
      </c>
      <c r="F186" s="59">
        <v>0</v>
      </c>
      <c r="G186" s="1" t="s">
        <v>44</v>
      </c>
      <c r="H186" s="1" t="s">
        <v>44</v>
      </c>
      <c r="I186" s="1" t="s">
        <v>44</v>
      </c>
      <c r="J186" s="1" t="s">
        <v>44</v>
      </c>
      <c r="K186" s="1" t="s">
        <v>44</v>
      </c>
      <c r="L186" s="1" t="s">
        <v>44</v>
      </c>
      <c r="M186" s="1" t="s">
        <v>44</v>
      </c>
      <c r="N186" s="1">
        <v>0</v>
      </c>
      <c r="O186" s="1" t="s">
        <v>44</v>
      </c>
      <c r="P186" s="1" t="s">
        <v>44</v>
      </c>
      <c r="Q186" s="1" t="s">
        <v>44</v>
      </c>
      <c r="R186" s="1" t="s">
        <v>44</v>
      </c>
      <c r="S186" s="1" t="s">
        <v>44</v>
      </c>
      <c r="T186" s="1" t="s">
        <v>44</v>
      </c>
      <c r="U186" s="1" t="s">
        <v>44</v>
      </c>
      <c r="V186" s="1" t="s">
        <v>44</v>
      </c>
      <c r="W186" s="1" t="s">
        <v>44</v>
      </c>
      <c r="X186" s="1" t="s">
        <v>44</v>
      </c>
      <c r="Y186" s="1" t="s">
        <v>44</v>
      </c>
    </row>
    <row r="187" spans="1:25" ht="24" x14ac:dyDescent="0.25">
      <c r="A187" s="21">
        <v>113</v>
      </c>
      <c r="B187" s="27" t="s">
        <v>273</v>
      </c>
      <c r="C187" s="1" t="s">
        <v>13</v>
      </c>
      <c r="D187" s="30" t="s">
        <v>274</v>
      </c>
      <c r="E187" s="10">
        <v>2</v>
      </c>
      <c r="F187" s="59">
        <v>0</v>
      </c>
      <c r="G187" s="1" t="s">
        <v>44</v>
      </c>
      <c r="H187" s="1" t="s">
        <v>44</v>
      </c>
      <c r="I187" s="1" t="s">
        <v>44</v>
      </c>
      <c r="J187" s="1" t="s">
        <v>44</v>
      </c>
      <c r="K187" s="1" t="s">
        <v>44</v>
      </c>
      <c r="L187" s="1" t="s">
        <v>44</v>
      </c>
      <c r="M187" s="1" t="s">
        <v>44</v>
      </c>
      <c r="N187" s="1">
        <v>0</v>
      </c>
      <c r="O187" s="1" t="s">
        <v>44</v>
      </c>
      <c r="P187" s="1" t="s">
        <v>44</v>
      </c>
      <c r="Q187" s="1" t="s">
        <v>44</v>
      </c>
      <c r="R187" s="1" t="s">
        <v>44</v>
      </c>
      <c r="S187" s="1" t="s">
        <v>44</v>
      </c>
      <c r="T187" s="1" t="s">
        <v>44</v>
      </c>
      <c r="U187" s="1" t="s">
        <v>44</v>
      </c>
      <c r="V187" s="1" t="s">
        <v>44</v>
      </c>
      <c r="W187" s="1" t="s">
        <v>44</v>
      </c>
      <c r="X187" s="1" t="s">
        <v>44</v>
      </c>
      <c r="Y187" s="1" t="s">
        <v>44</v>
      </c>
    </row>
    <row r="188" spans="1:25" s="37" customFormat="1" x14ac:dyDescent="0.25">
      <c r="A188" s="160"/>
      <c r="B188" s="23" t="s">
        <v>71</v>
      </c>
      <c r="C188" s="107"/>
      <c r="D188" s="32"/>
      <c r="E188" s="11"/>
      <c r="F188" s="62">
        <f t="shared" ref="F188:Y188" si="65">SUM(F185:F187)</f>
        <v>0</v>
      </c>
      <c r="G188" s="62">
        <f t="shared" si="65"/>
        <v>0</v>
      </c>
      <c r="H188" s="62">
        <f t="shared" si="65"/>
        <v>0</v>
      </c>
      <c r="I188" s="62">
        <f t="shared" si="65"/>
        <v>0</v>
      </c>
      <c r="J188" s="62">
        <f t="shared" si="65"/>
        <v>0</v>
      </c>
      <c r="K188" s="62">
        <f t="shared" si="65"/>
        <v>0</v>
      </c>
      <c r="L188" s="62">
        <f t="shared" si="65"/>
        <v>0</v>
      </c>
      <c r="M188" s="62">
        <f t="shared" si="65"/>
        <v>0</v>
      </c>
      <c r="N188" s="62">
        <f t="shared" si="65"/>
        <v>0</v>
      </c>
      <c r="O188" s="62">
        <f t="shared" si="65"/>
        <v>0</v>
      </c>
      <c r="P188" s="62">
        <f t="shared" si="65"/>
        <v>0</v>
      </c>
      <c r="Q188" s="62">
        <f t="shared" si="65"/>
        <v>0</v>
      </c>
      <c r="R188" s="62">
        <f t="shared" si="65"/>
        <v>0</v>
      </c>
      <c r="S188" s="62">
        <f t="shared" si="65"/>
        <v>0</v>
      </c>
      <c r="T188" s="62">
        <f t="shared" si="65"/>
        <v>0</v>
      </c>
      <c r="U188" s="62">
        <f t="shared" si="65"/>
        <v>0</v>
      </c>
      <c r="V188" s="62">
        <f t="shared" si="65"/>
        <v>0</v>
      </c>
      <c r="W188" s="62">
        <f t="shared" si="65"/>
        <v>0</v>
      </c>
      <c r="X188" s="62">
        <f t="shared" si="65"/>
        <v>0</v>
      </c>
      <c r="Y188" s="62">
        <f t="shared" si="65"/>
        <v>0</v>
      </c>
    </row>
    <row r="189" spans="1:25" s="37" customFormat="1" ht="15" customHeight="1" x14ac:dyDescent="0.25">
      <c r="A189" s="197" t="s">
        <v>386</v>
      </c>
      <c r="B189" s="198"/>
      <c r="C189" s="198"/>
      <c r="D189" s="198"/>
      <c r="E189" s="198"/>
      <c r="F189" s="198"/>
      <c r="G189" s="198"/>
      <c r="H189" s="198"/>
      <c r="I189" s="198"/>
      <c r="J189" s="198"/>
      <c r="K189" s="198"/>
      <c r="L189" s="198"/>
      <c r="M189" s="198"/>
      <c r="N189" s="198"/>
      <c r="O189" s="198"/>
      <c r="P189" s="198"/>
      <c r="Q189" s="198"/>
      <c r="R189" s="198"/>
      <c r="S189" s="198"/>
      <c r="T189" s="198"/>
      <c r="U189" s="198"/>
      <c r="V189" s="198"/>
      <c r="W189" s="198"/>
      <c r="X189" s="198"/>
      <c r="Y189" s="199"/>
    </row>
    <row r="190" spans="1:25" s="37" customFormat="1" x14ac:dyDescent="0.25">
      <c r="A190" s="21">
        <v>114</v>
      </c>
      <c r="B190" s="143" t="s">
        <v>387</v>
      </c>
      <c r="C190" s="1" t="s">
        <v>13</v>
      </c>
      <c r="D190" s="30" t="s">
        <v>390</v>
      </c>
      <c r="E190" s="11"/>
      <c r="F190" s="59">
        <f>G190+O190+V190</f>
        <v>3</v>
      </c>
      <c r="G190" s="59">
        <v>3</v>
      </c>
      <c r="H190" s="1" t="s">
        <v>44</v>
      </c>
      <c r="I190" s="1" t="s">
        <v>44</v>
      </c>
      <c r="J190" s="1" t="s">
        <v>44</v>
      </c>
      <c r="K190" s="1" t="s">
        <v>44</v>
      </c>
      <c r="L190" s="1" t="s">
        <v>44</v>
      </c>
      <c r="M190" s="1" t="s">
        <v>44</v>
      </c>
      <c r="N190" s="1" t="s">
        <v>44</v>
      </c>
      <c r="O190" s="59">
        <v>0</v>
      </c>
      <c r="P190" s="1" t="s">
        <v>44</v>
      </c>
      <c r="Q190" s="1" t="s">
        <v>44</v>
      </c>
      <c r="R190" s="1" t="s">
        <v>44</v>
      </c>
      <c r="S190" s="1" t="s">
        <v>44</v>
      </c>
      <c r="T190" s="1" t="s">
        <v>44</v>
      </c>
      <c r="U190" s="1" t="s">
        <v>44</v>
      </c>
      <c r="V190" s="59">
        <v>0</v>
      </c>
      <c r="W190" s="1" t="s">
        <v>44</v>
      </c>
      <c r="X190" s="1" t="s">
        <v>44</v>
      </c>
      <c r="Y190" s="1" t="s">
        <v>44</v>
      </c>
    </row>
    <row r="191" spans="1:25" s="37" customFormat="1" x14ac:dyDescent="0.25">
      <c r="A191" s="21">
        <v>115</v>
      </c>
      <c r="B191" s="143" t="s">
        <v>388</v>
      </c>
      <c r="C191" s="1" t="s">
        <v>13</v>
      </c>
      <c r="D191" s="30" t="s">
        <v>390</v>
      </c>
      <c r="E191" s="11"/>
      <c r="F191" s="59">
        <f t="shared" ref="F191:F193" si="66">G191+O191+V191</f>
        <v>0</v>
      </c>
      <c r="G191" s="59">
        <v>0</v>
      </c>
      <c r="H191" s="1" t="s">
        <v>44</v>
      </c>
      <c r="I191" s="1" t="s">
        <v>44</v>
      </c>
      <c r="J191" s="1" t="s">
        <v>44</v>
      </c>
      <c r="K191" s="1" t="s">
        <v>44</v>
      </c>
      <c r="L191" s="1" t="s">
        <v>44</v>
      </c>
      <c r="M191" s="1" t="s">
        <v>44</v>
      </c>
      <c r="N191" s="1" t="s">
        <v>44</v>
      </c>
      <c r="O191" s="59">
        <v>0</v>
      </c>
      <c r="P191" s="1" t="s">
        <v>44</v>
      </c>
      <c r="Q191" s="1" t="s">
        <v>44</v>
      </c>
      <c r="R191" s="1" t="s">
        <v>44</v>
      </c>
      <c r="S191" s="1" t="s">
        <v>44</v>
      </c>
      <c r="T191" s="1" t="s">
        <v>44</v>
      </c>
      <c r="U191" s="1" t="s">
        <v>44</v>
      </c>
      <c r="V191" s="59">
        <v>0</v>
      </c>
      <c r="W191" s="1" t="s">
        <v>44</v>
      </c>
      <c r="X191" s="1" t="s">
        <v>44</v>
      </c>
      <c r="Y191" s="1" t="s">
        <v>44</v>
      </c>
    </row>
    <row r="192" spans="1:25" s="37" customFormat="1" ht="30" x14ac:dyDescent="0.25">
      <c r="A192" s="21">
        <v>116</v>
      </c>
      <c r="B192" s="143" t="s">
        <v>389</v>
      </c>
      <c r="C192" s="1" t="s">
        <v>13</v>
      </c>
      <c r="D192" s="30" t="s">
        <v>390</v>
      </c>
      <c r="E192" s="11"/>
      <c r="F192" s="59">
        <f t="shared" si="66"/>
        <v>14</v>
      </c>
      <c r="G192" s="59">
        <v>12</v>
      </c>
      <c r="H192" s="1" t="s">
        <v>44</v>
      </c>
      <c r="I192" s="1" t="s">
        <v>44</v>
      </c>
      <c r="J192" s="1" t="s">
        <v>44</v>
      </c>
      <c r="K192" s="1" t="s">
        <v>44</v>
      </c>
      <c r="L192" s="1" t="s">
        <v>44</v>
      </c>
      <c r="M192" s="1" t="s">
        <v>44</v>
      </c>
      <c r="N192" s="1" t="s">
        <v>44</v>
      </c>
      <c r="O192" s="59">
        <v>0</v>
      </c>
      <c r="P192" s="1" t="s">
        <v>44</v>
      </c>
      <c r="Q192" s="1" t="s">
        <v>44</v>
      </c>
      <c r="R192" s="1" t="s">
        <v>44</v>
      </c>
      <c r="S192" s="1" t="s">
        <v>44</v>
      </c>
      <c r="T192" s="1" t="s">
        <v>44</v>
      </c>
      <c r="U192" s="1" t="s">
        <v>44</v>
      </c>
      <c r="V192" s="59">
        <v>2</v>
      </c>
      <c r="W192" s="1" t="s">
        <v>44</v>
      </c>
      <c r="X192" s="1" t="s">
        <v>44</v>
      </c>
      <c r="Y192" s="1" t="s">
        <v>44</v>
      </c>
    </row>
    <row r="193" spans="1:25" s="37" customFormat="1" x14ac:dyDescent="0.25">
      <c r="A193" s="160"/>
      <c r="B193" s="23" t="s">
        <v>71</v>
      </c>
      <c r="C193" s="1"/>
      <c r="D193" s="30"/>
      <c r="E193" s="11"/>
      <c r="F193" s="59">
        <f t="shared" si="66"/>
        <v>17</v>
      </c>
      <c r="G193" s="59">
        <f t="shared" ref="G193:Y193" si="67">SUM(G190:G192)</f>
        <v>15</v>
      </c>
      <c r="H193" s="59">
        <f t="shared" si="67"/>
        <v>0</v>
      </c>
      <c r="I193" s="59">
        <f t="shared" si="67"/>
        <v>0</v>
      </c>
      <c r="J193" s="59">
        <f t="shared" si="67"/>
        <v>0</v>
      </c>
      <c r="K193" s="59">
        <f t="shared" si="67"/>
        <v>0</v>
      </c>
      <c r="L193" s="59">
        <f t="shared" si="67"/>
        <v>0</v>
      </c>
      <c r="M193" s="59">
        <f t="shared" si="67"/>
        <v>0</v>
      </c>
      <c r="N193" s="59">
        <f t="shared" si="67"/>
        <v>0</v>
      </c>
      <c r="O193" s="59">
        <f t="shared" si="67"/>
        <v>0</v>
      </c>
      <c r="P193" s="59">
        <f t="shared" si="67"/>
        <v>0</v>
      </c>
      <c r="Q193" s="59">
        <f t="shared" si="67"/>
        <v>0</v>
      </c>
      <c r="R193" s="59">
        <f t="shared" si="67"/>
        <v>0</v>
      </c>
      <c r="S193" s="59">
        <f t="shared" si="67"/>
        <v>0</v>
      </c>
      <c r="T193" s="59">
        <f t="shared" si="67"/>
        <v>0</v>
      </c>
      <c r="U193" s="59">
        <f t="shared" si="67"/>
        <v>0</v>
      </c>
      <c r="V193" s="59">
        <f t="shared" si="67"/>
        <v>2</v>
      </c>
      <c r="W193" s="59">
        <f t="shared" si="67"/>
        <v>0</v>
      </c>
      <c r="X193" s="59">
        <f t="shared" si="67"/>
        <v>0</v>
      </c>
      <c r="Y193" s="59">
        <f t="shared" si="67"/>
        <v>0</v>
      </c>
    </row>
    <row r="194" spans="1:25" s="37" customFormat="1" x14ac:dyDescent="0.25">
      <c r="A194" s="160"/>
      <c r="B194" s="23" t="s">
        <v>72</v>
      </c>
      <c r="C194" s="107"/>
      <c r="D194" s="32"/>
      <c r="E194" s="11"/>
      <c r="F194" s="62">
        <f>F174+F169+F164+F188+F180+F183+F193</f>
        <v>4294</v>
      </c>
      <c r="G194" s="62">
        <f t="shared" ref="G194:Y194" si="68">G174+G169+G164+G188+G180+G183+G193</f>
        <v>4291</v>
      </c>
      <c r="H194" s="62">
        <f t="shared" si="68"/>
        <v>0</v>
      </c>
      <c r="I194" s="62">
        <f t="shared" si="68"/>
        <v>0</v>
      </c>
      <c r="J194" s="62">
        <f t="shared" si="68"/>
        <v>0</v>
      </c>
      <c r="K194" s="62">
        <f t="shared" si="68"/>
        <v>0</v>
      </c>
      <c r="L194" s="62">
        <f t="shared" si="68"/>
        <v>0</v>
      </c>
      <c r="M194" s="62">
        <f t="shared" si="68"/>
        <v>1</v>
      </c>
      <c r="N194" s="62">
        <f t="shared" si="68"/>
        <v>0</v>
      </c>
      <c r="O194" s="62">
        <f t="shared" si="68"/>
        <v>0</v>
      </c>
      <c r="P194" s="62">
        <f t="shared" si="68"/>
        <v>0</v>
      </c>
      <c r="Q194" s="62">
        <f t="shared" si="68"/>
        <v>0</v>
      </c>
      <c r="R194" s="62">
        <f t="shared" si="68"/>
        <v>0</v>
      </c>
      <c r="S194" s="62">
        <f t="shared" si="68"/>
        <v>0</v>
      </c>
      <c r="T194" s="62">
        <f t="shared" si="68"/>
        <v>0</v>
      </c>
      <c r="U194" s="62">
        <f t="shared" si="68"/>
        <v>0</v>
      </c>
      <c r="V194" s="62">
        <f t="shared" si="68"/>
        <v>2</v>
      </c>
      <c r="W194" s="62">
        <f t="shared" si="68"/>
        <v>0</v>
      </c>
      <c r="X194" s="62">
        <f t="shared" si="68"/>
        <v>0</v>
      </c>
      <c r="Y194" s="62">
        <f t="shared" si="68"/>
        <v>0</v>
      </c>
    </row>
    <row r="195" spans="1:25" s="37" customFormat="1" ht="25.5" customHeight="1" x14ac:dyDescent="0.25">
      <c r="A195" s="197" t="s">
        <v>202</v>
      </c>
      <c r="B195" s="198"/>
      <c r="C195" s="198"/>
      <c r="D195" s="198"/>
      <c r="E195" s="198"/>
      <c r="F195" s="198"/>
      <c r="G195" s="198"/>
      <c r="H195" s="198"/>
      <c r="I195" s="198"/>
      <c r="J195" s="198"/>
      <c r="K195" s="198"/>
      <c r="L195" s="198"/>
      <c r="M195" s="198"/>
      <c r="N195" s="198"/>
      <c r="O195" s="198"/>
      <c r="P195" s="198"/>
      <c r="Q195" s="198"/>
      <c r="R195" s="198"/>
      <c r="S195" s="198"/>
      <c r="T195" s="198"/>
      <c r="U195" s="198"/>
      <c r="V195" s="198"/>
      <c r="W195" s="198"/>
      <c r="X195" s="198"/>
      <c r="Y195" s="199"/>
    </row>
    <row r="196" spans="1:25" s="37" customFormat="1" ht="28.5" customHeight="1" x14ac:dyDescent="0.25">
      <c r="A196" s="197" t="s">
        <v>173</v>
      </c>
      <c r="B196" s="198"/>
      <c r="C196" s="198"/>
      <c r="D196" s="198"/>
      <c r="E196" s="198"/>
      <c r="F196" s="198"/>
      <c r="G196" s="198"/>
      <c r="H196" s="198"/>
      <c r="I196" s="198"/>
      <c r="J196" s="198"/>
      <c r="K196" s="198"/>
      <c r="L196" s="198"/>
      <c r="M196" s="198"/>
      <c r="N196" s="198"/>
      <c r="O196" s="198"/>
      <c r="P196" s="198"/>
      <c r="Q196" s="198"/>
      <c r="R196" s="198"/>
      <c r="S196" s="198"/>
      <c r="T196" s="198"/>
      <c r="U196" s="198"/>
      <c r="V196" s="198"/>
      <c r="W196" s="198"/>
      <c r="X196" s="198"/>
      <c r="Y196" s="199"/>
    </row>
    <row r="197" spans="1:25" s="37" customFormat="1" ht="90" x14ac:dyDescent="0.25">
      <c r="A197" s="21">
        <v>117</v>
      </c>
      <c r="B197" s="134" t="s">
        <v>276</v>
      </c>
      <c r="C197" s="1" t="s">
        <v>100</v>
      </c>
      <c r="D197" s="30" t="s">
        <v>208</v>
      </c>
      <c r="E197" s="10" t="s">
        <v>1</v>
      </c>
      <c r="F197" s="58">
        <f>SUM(G197:Y197)</f>
        <v>78</v>
      </c>
      <c r="G197" s="58">
        <v>0</v>
      </c>
      <c r="H197" s="58">
        <v>15</v>
      </c>
      <c r="I197" s="58">
        <v>0</v>
      </c>
      <c r="J197" s="58">
        <v>11</v>
      </c>
      <c r="K197" s="58">
        <v>0</v>
      </c>
      <c r="L197" s="58">
        <v>0</v>
      </c>
      <c r="M197" s="58">
        <v>0</v>
      </c>
      <c r="N197" s="59">
        <v>8</v>
      </c>
      <c r="O197" s="59">
        <v>7</v>
      </c>
      <c r="P197" s="59">
        <v>12</v>
      </c>
      <c r="Q197" s="59">
        <v>5</v>
      </c>
      <c r="R197" s="59">
        <v>3</v>
      </c>
      <c r="S197" s="59">
        <v>1</v>
      </c>
      <c r="T197" s="59">
        <v>0</v>
      </c>
      <c r="U197" s="59">
        <v>3</v>
      </c>
      <c r="V197" s="59">
        <v>8</v>
      </c>
      <c r="W197" s="59">
        <v>2</v>
      </c>
      <c r="X197" s="59">
        <v>1</v>
      </c>
      <c r="Y197" s="59">
        <v>2</v>
      </c>
    </row>
    <row r="198" spans="1:25" s="37" customFormat="1" ht="135" x14ac:dyDescent="0.25">
      <c r="A198" s="21">
        <v>118</v>
      </c>
      <c r="B198" s="134" t="s">
        <v>277</v>
      </c>
      <c r="C198" s="1" t="s">
        <v>100</v>
      </c>
      <c r="D198" s="30" t="s">
        <v>208</v>
      </c>
      <c r="E198" s="10" t="s">
        <v>1</v>
      </c>
      <c r="F198" s="58">
        <f t="shared" ref="F198" si="69">SUM(G198:Y198)</f>
        <v>37</v>
      </c>
      <c r="G198" s="58">
        <v>0</v>
      </c>
      <c r="H198" s="58">
        <v>10</v>
      </c>
      <c r="I198" s="58">
        <v>0</v>
      </c>
      <c r="J198" s="58">
        <v>2</v>
      </c>
      <c r="K198" s="58">
        <v>0</v>
      </c>
      <c r="L198" s="58">
        <v>0</v>
      </c>
      <c r="M198" s="58">
        <v>0</v>
      </c>
      <c r="N198" s="59">
        <v>5</v>
      </c>
      <c r="O198" s="59">
        <v>6</v>
      </c>
      <c r="P198" s="59">
        <v>1</v>
      </c>
      <c r="Q198" s="59">
        <v>1</v>
      </c>
      <c r="R198" s="59">
        <v>0</v>
      </c>
      <c r="S198" s="59">
        <v>2</v>
      </c>
      <c r="T198" s="59">
        <v>0</v>
      </c>
      <c r="U198" s="59">
        <v>0</v>
      </c>
      <c r="V198" s="59">
        <v>7</v>
      </c>
      <c r="W198" s="59">
        <v>2</v>
      </c>
      <c r="X198" s="59">
        <v>0</v>
      </c>
      <c r="Y198" s="59">
        <v>1</v>
      </c>
    </row>
    <row r="199" spans="1:25" s="37" customFormat="1" ht="45" x14ac:dyDescent="0.25">
      <c r="A199" s="21">
        <v>119</v>
      </c>
      <c r="B199" s="93" t="s">
        <v>278</v>
      </c>
      <c r="C199" s="1" t="s">
        <v>100</v>
      </c>
      <c r="D199" s="30" t="s">
        <v>208</v>
      </c>
      <c r="E199" s="10" t="s">
        <v>1</v>
      </c>
      <c r="F199" s="58">
        <f>SUM(G199:Y199)</f>
        <v>82</v>
      </c>
      <c r="G199" s="58">
        <v>0</v>
      </c>
      <c r="H199" s="58">
        <v>13</v>
      </c>
      <c r="I199" s="58">
        <v>0</v>
      </c>
      <c r="J199" s="58">
        <v>8</v>
      </c>
      <c r="K199" s="58">
        <v>0</v>
      </c>
      <c r="L199" s="58">
        <v>0</v>
      </c>
      <c r="M199" s="58">
        <v>0</v>
      </c>
      <c r="N199" s="59">
        <v>6</v>
      </c>
      <c r="O199" s="59">
        <v>13</v>
      </c>
      <c r="P199" s="59">
        <v>7</v>
      </c>
      <c r="Q199" s="59">
        <v>14</v>
      </c>
      <c r="R199" s="59">
        <v>0</v>
      </c>
      <c r="S199" s="59">
        <v>2</v>
      </c>
      <c r="T199" s="59">
        <v>0</v>
      </c>
      <c r="U199" s="59">
        <v>2</v>
      </c>
      <c r="V199" s="59">
        <v>8</v>
      </c>
      <c r="W199" s="59">
        <v>3</v>
      </c>
      <c r="X199" s="59">
        <v>0</v>
      </c>
      <c r="Y199" s="59">
        <v>6</v>
      </c>
    </row>
    <row r="200" spans="1:25" s="37" customFormat="1" x14ac:dyDescent="0.25">
      <c r="A200" s="160"/>
      <c r="B200" s="23" t="s">
        <v>71</v>
      </c>
      <c r="C200" s="107"/>
      <c r="D200" s="32"/>
      <c r="E200" s="97"/>
      <c r="F200" s="62">
        <f>SUM(G200:Y200)</f>
        <v>197</v>
      </c>
      <c r="G200" s="62">
        <f t="shared" ref="G200:Y200" si="70">SUM(G197:G199)</f>
        <v>0</v>
      </c>
      <c r="H200" s="62">
        <f t="shared" si="70"/>
        <v>38</v>
      </c>
      <c r="I200" s="62">
        <f t="shared" si="70"/>
        <v>0</v>
      </c>
      <c r="J200" s="62">
        <f t="shared" si="70"/>
        <v>21</v>
      </c>
      <c r="K200" s="62">
        <f t="shared" si="70"/>
        <v>0</v>
      </c>
      <c r="L200" s="62">
        <f t="shared" si="70"/>
        <v>0</v>
      </c>
      <c r="M200" s="62">
        <f t="shared" si="70"/>
        <v>0</v>
      </c>
      <c r="N200" s="62">
        <f t="shared" si="70"/>
        <v>19</v>
      </c>
      <c r="O200" s="62">
        <f t="shared" si="70"/>
        <v>26</v>
      </c>
      <c r="P200" s="62">
        <f t="shared" si="70"/>
        <v>20</v>
      </c>
      <c r="Q200" s="62">
        <f t="shared" si="70"/>
        <v>20</v>
      </c>
      <c r="R200" s="62">
        <f t="shared" si="70"/>
        <v>3</v>
      </c>
      <c r="S200" s="62">
        <f t="shared" si="70"/>
        <v>5</v>
      </c>
      <c r="T200" s="62">
        <f t="shared" si="70"/>
        <v>0</v>
      </c>
      <c r="U200" s="62">
        <f t="shared" si="70"/>
        <v>5</v>
      </c>
      <c r="V200" s="62">
        <f t="shared" si="70"/>
        <v>23</v>
      </c>
      <c r="W200" s="62">
        <f t="shared" si="70"/>
        <v>7</v>
      </c>
      <c r="X200" s="62">
        <f t="shared" si="70"/>
        <v>1</v>
      </c>
      <c r="Y200" s="62">
        <f t="shared" si="70"/>
        <v>9</v>
      </c>
    </row>
    <row r="201" spans="1:25" ht="41.25" customHeight="1" x14ac:dyDescent="0.25">
      <c r="A201" s="194" t="s">
        <v>111</v>
      </c>
      <c r="B201" s="195"/>
      <c r="C201" s="195"/>
      <c r="D201" s="195"/>
      <c r="E201" s="195"/>
      <c r="F201" s="195"/>
      <c r="G201" s="195"/>
      <c r="H201" s="195"/>
      <c r="I201" s="195"/>
      <c r="J201" s="195"/>
      <c r="K201" s="195"/>
      <c r="L201" s="195"/>
      <c r="M201" s="195"/>
      <c r="N201" s="195"/>
      <c r="O201" s="195"/>
      <c r="P201" s="195"/>
      <c r="Q201" s="195"/>
      <c r="R201" s="195"/>
      <c r="S201" s="195"/>
      <c r="T201" s="195"/>
      <c r="U201" s="195"/>
      <c r="V201" s="195"/>
      <c r="W201" s="195"/>
      <c r="X201" s="195"/>
      <c r="Y201" s="196"/>
    </row>
    <row r="202" spans="1:25" ht="135" x14ac:dyDescent="0.25">
      <c r="A202" s="21">
        <v>120</v>
      </c>
      <c r="B202" s="27" t="s">
        <v>240</v>
      </c>
      <c r="C202" s="1" t="s">
        <v>100</v>
      </c>
      <c r="D202" s="98" t="s">
        <v>300</v>
      </c>
      <c r="E202" s="1" t="s">
        <v>44</v>
      </c>
      <c r="F202" s="58">
        <f>SUM(G202:Y202)</f>
        <v>1</v>
      </c>
      <c r="G202" s="58">
        <v>0</v>
      </c>
      <c r="H202" s="58">
        <v>0</v>
      </c>
      <c r="I202" s="58">
        <v>0</v>
      </c>
      <c r="J202" s="58">
        <v>0</v>
      </c>
      <c r="K202" s="58">
        <v>0</v>
      </c>
      <c r="L202" s="58">
        <v>0</v>
      </c>
      <c r="M202" s="58">
        <v>0</v>
      </c>
      <c r="N202" s="58">
        <v>0</v>
      </c>
      <c r="O202" s="58">
        <v>0</v>
      </c>
      <c r="P202" s="58">
        <v>0</v>
      </c>
      <c r="Q202" s="58">
        <v>0</v>
      </c>
      <c r="R202" s="58">
        <v>1</v>
      </c>
      <c r="S202" s="58">
        <v>0</v>
      </c>
      <c r="T202" s="58">
        <v>0</v>
      </c>
      <c r="U202" s="58">
        <v>0</v>
      </c>
      <c r="V202" s="58">
        <v>0</v>
      </c>
      <c r="W202" s="58">
        <v>0</v>
      </c>
      <c r="X202" s="58">
        <v>0</v>
      </c>
      <c r="Y202" s="58">
        <v>0</v>
      </c>
    </row>
    <row r="203" spans="1:25" s="37" customFormat="1" x14ac:dyDescent="0.25">
      <c r="A203" s="160"/>
      <c r="B203" s="23" t="s">
        <v>71</v>
      </c>
      <c r="C203" s="107"/>
      <c r="D203" s="32"/>
      <c r="E203" s="11"/>
      <c r="F203" s="62">
        <f t="shared" ref="F203:Y203" si="71">SUM(F202:F202)</f>
        <v>1</v>
      </c>
      <c r="G203" s="62">
        <f t="shared" si="71"/>
        <v>0</v>
      </c>
      <c r="H203" s="62">
        <f t="shared" si="71"/>
        <v>0</v>
      </c>
      <c r="I203" s="62">
        <f t="shared" si="71"/>
        <v>0</v>
      </c>
      <c r="J203" s="62">
        <f t="shared" si="71"/>
        <v>0</v>
      </c>
      <c r="K203" s="62">
        <f t="shared" si="71"/>
        <v>0</v>
      </c>
      <c r="L203" s="62">
        <f t="shared" si="71"/>
        <v>0</v>
      </c>
      <c r="M203" s="62">
        <f t="shared" si="71"/>
        <v>0</v>
      </c>
      <c r="N203" s="62">
        <f t="shared" si="71"/>
        <v>0</v>
      </c>
      <c r="O203" s="62">
        <f t="shared" si="71"/>
        <v>0</v>
      </c>
      <c r="P203" s="62">
        <f t="shared" si="71"/>
        <v>0</v>
      </c>
      <c r="Q203" s="62">
        <f t="shared" si="71"/>
        <v>0</v>
      </c>
      <c r="R203" s="62">
        <f t="shared" si="71"/>
        <v>1</v>
      </c>
      <c r="S203" s="62">
        <f t="shared" si="71"/>
        <v>0</v>
      </c>
      <c r="T203" s="62">
        <f t="shared" si="71"/>
        <v>0</v>
      </c>
      <c r="U203" s="62">
        <f t="shared" si="71"/>
        <v>0</v>
      </c>
      <c r="V203" s="62">
        <f t="shared" si="71"/>
        <v>0</v>
      </c>
      <c r="W203" s="62">
        <f t="shared" si="71"/>
        <v>0</v>
      </c>
      <c r="X203" s="62">
        <f t="shared" si="71"/>
        <v>0</v>
      </c>
      <c r="Y203" s="62">
        <f t="shared" si="71"/>
        <v>0</v>
      </c>
    </row>
    <row r="204" spans="1:25" s="37" customFormat="1" ht="27.75" customHeight="1" x14ac:dyDescent="0.25">
      <c r="A204" s="197" t="s">
        <v>391</v>
      </c>
      <c r="B204" s="198"/>
      <c r="C204" s="198"/>
      <c r="D204" s="198"/>
      <c r="E204" s="198"/>
      <c r="F204" s="198"/>
      <c r="G204" s="198"/>
      <c r="H204" s="198"/>
      <c r="I204" s="198"/>
      <c r="J204" s="198"/>
      <c r="K204" s="198"/>
      <c r="L204" s="198"/>
      <c r="M204" s="198"/>
      <c r="N204" s="198"/>
      <c r="O204" s="198"/>
      <c r="P204" s="198"/>
      <c r="Q204" s="198"/>
      <c r="R204" s="198"/>
      <c r="S204" s="198"/>
      <c r="T204" s="198"/>
      <c r="U204" s="198"/>
      <c r="V204" s="198"/>
      <c r="W204" s="198"/>
      <c r="X204" s="198"/>
      <c r="Y204" s="199"/>
    </row>
    <row r="205" spans="1:25" s="37" customFormat="1" ht="30" x14ac:dyDescent="0.25">
      <c r="A205" s="21">
        <v>121</v>
      </c>
      <c r="B205" s="26" t="s">
        <v>392</v>
      </c>
      <c r="C205" s="1" t="s">
        <v>13</v>
      </c>
      <c r="D205" s="30" t="s">
        <v>395</v>
      </c>
      <c r="E205" s="1" t="s">
        <v>44</v>
      </c>
      <c r="F205" s="58">
        <f>SUM(G205:Y205)</f>
        <v>10</v>
      </c>
      <c r="G205" s="1" t="s">
        <v>44</v>
      </c>
      <c r="H205" s="58">
        <v>1</v>
      </c>
      <c r="I205" s="58">
        <v>2</v>
      </c>
      <c r="J205" s="58">
        <v>0</v>
      </c>
      <c r="K205" s="58">
        <v>0</v>
      </c>
      <c r="L205" s="1" t="s">
        <v>44</v>
      </c>
      <c r="M205" s="1" t="s">
        <v>44</v>
      </c>
      <c r="N205" s="58">
        <v>1</v>
      </c>
      <c r="O205" s="58">
        <v>1</v>
      </c>
      <c r="P205" s="58">
        <v>2</v>
      </c>
      <c r="Q205" s="58">
        <v>1</v>
      </c>
      <c r="R205" s="58">
        <v>0</v>
      </c>
      <c r="S205" s="58">
        <v>0</v>
      </c>
      <c r="T205" s="58">
        <v>0</v>
      </c>
      <c r="U205" s="58">
        <v>0</v>
      </c>
      <c r="V205" s="58">
        <v>2</v>
      </c>
      <c r="W205" s="58">
        <v>0</v>
      </c>
      <c r="X205" s="58">
        <v>0</v>
      </c>
      <c r="Y205" s="58">
        <v>0</v>
      </c>
    </row>
    <row r="206" spans="1:25" s="37" customFormat="1" x14ac:dyDescent="0.25">
      <c r="A206" s="160"/>
      <c r="B206" s="23" t="s">
        <v>71</v>
      </c>
      <c r="C206" s="137"/>
      <c r="D206" s="32"/>
      <c r="E206" s="11"/>
      <c r="F206" s="62">
        <f t="shared" ref="F206:Y206" si="72">SUM(F205:F205)</f>
        <v>10</v>
      </c>
      <c r="G206" s="62">
        <f t="shared" si="72"/>
        <v>0</v>
      </c>
      <c r="H206" s="62">
        <f t="shared" si="72"/>
        <v>1</v>
      </c>
      <c r="I206" s="62">
        <f t="shared" si="72"/>
        <v>2</v>
      </c>
      <c r="J206" s="62">
        <f t="shared" si="72"/>
        <v>0</v>
      </c>
      <c r="K206" s="62">
        <f t="shared" si="72"/>
        <v>0</v>
      </c>
      <c r="L206" s="62">
        <f t="shared" si="72"/>
        <v>0</v>
      </c>
      <c r="M206" s="62">
        <f t="shared" si="72"/>
        <v>0</v>
      </c>
      <c r="N206" s="62">
        <f t="shared" si="72"/>
        <v>1</v>
      </c>
      <c r="O206" s="62">
        <f t="shared" si="72"/>
        <v>1</v>
      </c>
      <c r="P206" s="62">
        <f t="shared" si="72"/>
        <v>2</v>
      </c>
      <c r="Q206" s="62">
        <f t="shared" si="72"/>
        <v>1</v>
      </c>
      <c r="R206" s="62">
        <f t="shared" si="72"/>
        <v>0</v>
      </c>
      <c r="S206" s="62">
        <f t="shared" si="72"/>
        <v>0</v>
      </c>
      <c r="T206" s="62">
        <f t="shared" si="72"/>
        <v>0</v>
      </c>
      <c r="U206" s="62">
        <f t="shared" si="72"/>
        <v>0</v>
      </c>
      <c r="V206" s="62">
        <f t="shared" si="72"/>
        <v>2</v>
      </c>
      <c r="W206" s="62">
        <f t="shared" si="72"/>
        <v>0</v>
      </c>
      <c r="X206" s="62">
        <f t="shared" si="72"/>
        <v>0</v>
      </c>
      <c r="Y206" s="62">
        <f t="shared" si="72"/>
        <v>0</v>
      </c>
    </row>
    <row r="207" spans="1:25" s="37" customFormat="1" x14ac:dyDescent="0.25">
      <c r="A207" s="160"/>
      <c r="B207" s="23" t="s">
        <v>318</v>
      </c>
      <c r="C207" s="107"/>
      <c r="D207" s="32"/>
      <c r="E207" s="11"/>
      <c r="F207" s="62">
        <f>F203+F200+F206</f>
        <v>208</v>
      </c>
      <c r="G207" s="62">
        <f t="shared" ref="G207:Y207" si="73">G203+G200+G206</f>
        <v>0</v>
      </c>
      <c r="H207" s="62">
        <f t="shared" si="73"/>
        <v>39</v>
      </c>
      <c r="I207" s="62">
        <f t="shared" si="73"/>
        <v>2</v>
      </c>
      <c r="J207" s="62">
        <f t="shared" si="73"/>
        <v>21</v>
      </c>
      <c r="K207" s="62">
        <f t="shared" si="73"/>
        <v>0</v>
      </c>
      <c r="L207" s="62">
        <f t="shared" si="73"/>
        <v>0</v>
      </c>
      <c r="M207" s="62">
        <f t="shared" si="73"/>
        <v>0</v>
      </c>
      <c r="N207" s="62">
        <f t="shared" si="73"/>
        <v>20</v>
      </c>
      <c r="O207" s="62">
        <f t="shared" si="73"/>
        <v>27</v>
      </c>
      <c r="P207" s="62">
        <f t="shared" si="73"/>
        <v>22</v>
      </c>
      <c r="Q207" s="62">
        <f t="shared" si="73"/>
        <v>21</v>
      </c>
      <c r="R207" s="62">
        <f t="shared" si="73"/>
        <v>4</v>
      </c>
      <c r="S207" s="62">
        <f t="shared" si="73"/>
        <v>5</v>
      </c>
      <c r="T207" s="62">
        <f t="shared" si="73"/>
        <v>0</v>
      </c>
      <c r="U207" s="62">
        <f t="shared" si="73"/>
        <v>5</v>
      </c>
      <c r="V207" s="62">
        <f t="shared" si="73"/>
        <v>25</v>
      </c>
      <c r="W207" s="62">
        <f t="shared" si="73"/>
        <v>7</v>
      </c>
      <c r="X207" s="62">
        <f t="shared" si="73"/>
        <v>1</v>
      </c>
      <c r="Y207" s="62">
        <f t="shared" si="73"/>
        <v>9</v>
      </c>
    </row>
    <row r="208" spans="1:25" ht="45.75" customHeight="1" x14ac:dyDescent="0.25">
      <c r="A208" s="21"/>
      <c r="B208" s="65" t="s">
        <v>94</v>
      </c>
      <c r="C208" s="1"/>
      <c r="D208" s="30" t="s">
        <v>126</v>
      </c>
      <c r="E208" s="1" t="s">
        <v>44</v>
      </c>
      <c r="F208" s="58">
        <f>SUM(G208:Y208)</f>
        <v>21875</v>
      </c>
      <c r="G208" s="58">
        <v>1905</v>
      </c>
      <c r="H208" s="58">
        <v>1540</v>
      </c>
      <c r="I208" s="58">
        <v>313</v>
      </c>
      <c r="J208" s="58">
        <v>126</v>
      </c>
      <c r="K208" s="58">
        <v>355</v>
      </c>
      <c r="L208" s="58">
        <v>186</v>
      </c>
      <c r="M208" s="58">
        <v>3801</v>
      </c>
      <c r="N208" s="58">
        <v>1353</v>
      </c>
      <c r="O208" s="58">
        <v>659</v>
      </c>
      <c r="P208" s="58">
        <v>1657</v>
      </c>
      <c r="Q208" s="58">
        <v>170</v>
      </c>
      <c r="R208" s="58">
        <v>564</v>
      </c>
      <c r="S208" s="58">
        <v>401</v>
      </c>
      <c r="T208" s="58">
        <v>1618</v>
      </c>
      <c r="U208" s="58">
        <v>5033</v>
      </c>
      <c r="V208" s="58">
        <v>1427</v>
      </c>
      <c r="W208" s="58">
        <v>400</v>
      </c>
      <c r="X208" s="58">
        <v>183</v>
      </c>
      <c r="Y208" s="58">
        <v>184</v>
      </c>
    </row>
    <row r="209" spans="1:25" ht="28.5" x14ac:dyDescent="0.25">
      <c r="A209" s="160" t="s">
        <v>0</v>
      </c>
      <c r="B209" s="152" t="s">
        <v>396</v>
      </c>
      <c r="C209" s="10" t="s">
        <v>17</v>
      </c>
      <c r="D209" s="33" t="s">
        <v>23</v>
      </c>
      <c r="E209" s="21"/>
      <c r="F209" s="153">
        <f t="shared" ref="F209:G209" si="74">F207+F194+F153+F131+F66</f>
        <v>280447</v>
      </c>
      <c r="G209" s="153">
        <f t="shared" si="74"/>
        <v>45567</v>
      </c>
      <c r="H209" s="153">
        <f>H207+H194+H153+H131+H66</f>
        <v>11615</v>
      </c>
      <c r="I209" s="153">
        <f t="shared" ref="I209:Y209" si="75">I207+I194+I153+I131+I66</f>
        <v>5103</v>
      </c>
      <c r="J209" s="153">
        <f t="shared" si="75"/>
        <v>4066</v>
      </c>
      <c r="K209" s="153">
        <f t="shared" si="75"/>
        <v>7362</v>
      </c>
      <c r="L209" s="153">
        <f t="shared" si="75"/>
        <v>3151</v>
      </c>
      <c r="M209" s="153">
        <f t="shared" si="75"/>
        <v>39185</v>
      </c>
      <c r="N209" s="153">
        <f t="shared" si="75"/>
        <v>12411</v>
      </c>
      <c r="O209" s="153">
        <f t="shared" si="75"/>
        <v>14835</v>
      </c>
      <c r="P209" s="153">
        <f t="shared" si="75"/>
        <v>16028</v>
      </c>
      <c r="Q209" s="153">
        <f t="shared" si="75"/>
        <v>2165</v>
      </c>
      <c r="R209" s="153">
        <f t="shared" si="75"/>
        <v>5148</v>
      </c>
      <c r="S209" s="153">
        <f t="shared" si="75"/>
        <v>4497</v>
      </c>
      <c r="T209" s="153">
        <f t="shared" si="75"/>
        <v>17898</v>
      </c>
      <c r="U209" s="153">
        <f t="shared" si="75"/>
        <v>49479</v>
      </c>
      <c r="V209" s="153">
        <f t="shared" si="75"/>
        <v>25569</v>
      </c>
      <c r="W209" s="153">
        <f t="shared" si="75"/>
        <v>7544</v>
      </c>
      <c r="X209" s="153">
        <f t="shared" si="75"/>
        <v>1803</v>
      </c>
      <c r="Y209" s="153">
        <f t="shared" si="75"/>
        <v>7021</v>
      </c>
    </row>
    <row r="210" spans="1:25" x14ac:dyDescent="0.25">
      <c r="A210" s="158"/>
      <c r="B210" s="99"/>
      <c r="C210" s="39"/>
      <c r="D210" s="42"/>
      <c r="E210" s="43"/>
      <c r="F210" s="163"/>
      <c r="G210" s="66"/>
      <c r="H210" s="66"/>
      <c r="I210" s="66"/>
      <c r="J210" s="66"/>
      <c r="K210" s="66"/>
      <c r="L210" s="66"/>
      <c r="M210" s="66"/>
      <c r="N210" s="66"/>
      <c r="O210" s="66"/>
      <c r="P210" s="66"/>
      <c r="Q210" s="66"/>
      <c r="R210" s="66"/>
      <c r="S210" s="66"/>
      <c r="T210" s="66"/>
      <c r="U210" s="66"/>
      <c r="V210" s="66"/>
      <c r="W210" s="66"/>
      <c r="X210" s="66"/>
      <c r="Y210" s="66"/>
    </row>
    <row r="211" spans="1:25" s="18" customFormat="1" ht="30" customHeight="1" x14ac:dyDescent="0.2">
      <c r="A211" s="208" t="s">
        <v>401</v>
      </c>
      <c r="B211" s="208"/>
      <c r="C211" s="208"/>
      <c r="D211" s="208"/>
      <c r="E211" s="208"/>
      <c r="F211" s="208"/>
      <c r="G211" s="208"/>
      <c r="H211" s="208"/>
      <c r="I211" s="208"/>
      <c r="J211" s="208"/>
      <c r="K211" s="208"/>
      <c r="L211" s="208"/>
      <c r="M211" s="208"/>
      <c r="N211" s="208"/>
      <c r="O211" s="208"/>
      <c r="P211" s="208"/>
      <c r="Q211" s="208"/>
      <c r="R211" s="208"/>
      <c r="S211" s="208"/>
      <c r="T211" s="208"/>
      <c r="U211" s="208"/>
      <c r="V211" s="208"/>
      <c r="W211" s="208"/>
      <c r="X211" s="208"/>
      <c r="Y211" s="208"/>
    </row>
    <row r="212" spans="1:25" s="18" customFormat="1" ht="12.75" x14ac:dyDescent="0.2">
      <c r="A212" s="208" t="s">
        <v>342</v>
      </c>
      <c r="B212" s="208"/>
      <c r="C212" s="208"/>
      <c r="D212" s="208"/>
      <c r="E212" s="208"/>
      <c r="F212" s="208"/>
      <c r="G212" s="208"/>
      <c r="H212" s="208"/>
      <c r="I212" s="208"/>
      <c r="J212" s="208"/>
      <c r="K212" s="208"/>
      <c r="L212" s="208"/>
      <c r="M212" s="208"/>
      <c r="N212" s="208"/>
      <c r="O212" s="208"/>
      <c r="P212" s="208"/>
      <c r="Q212" s="208"/>
      <c r="R212" s="208"/>
      <c r="S212" s="208"/>
      <c r="T212" s="208"/>
      <c r="U212" s="208"/>
      <c r="V212" s="208"/>
      <c r="W212" s="208"/>
      <c r="X212" s="208"/>
      <c r="Y212" s="208"/>
    </row>
    <row r="213" spans="1:25" x14ac:dyDescent="0.25">
      <c r="A213" s="208" t="s">
        <v>157</v>
      </c>
      <c r="B213" s="208"/>
      <c r="C213" s="208"/>
      <c r="D213" s="208"/>
      <c r="E213" s="208"/>
      <c r="F213" s="208"/>
      <c r="G213" s="208"/>
      <c r="H213" s="208"/>
      <c r="I213" s="208"/>
      <c r="J213" s="208"/>
      <c r="K213" s="208"/>
      <c r="L213" s="208"/>
      <c r="M213" s="208"/>
      <c r="N213" s="208"/>
      <c r="O213" s="208"/>
      <c r="P213" s="208"/>
      <c r="Q213" s="208"/>
      <c r="R213" s="208"/>
      <c r="S213" s="208"/>
      <c r="T213" s="208"/>
      <c r="U213" s="208"/>
      <c r="V213" s="208"/>
      <c r="W213" s="208"/>
      <c r="X213" s="208"/>
      <c r="Y213" s="208"/>
    </row>
    <row r="214" spans="1:25" x14ac:dyDescent="0.25">
      <c r="A214" s="208" t="s">
        <v>216</v>
      </c>
      <c r="B214" s="208"/>
      <c r="C214" s="208"/>
      <c r="D214" s="208"/>
      <c r="E214" s="208"/>
      <c r="F214" s="208"/>
      <c r="G214" s="208"/>
      <c r="H214" s="208"/>
      <c r="I214" s="208"/>
      <c r="J214" s="208"/>
      <c r="K214" s="208"/>
      <c r="L214" s="208"/>
      <c r="M214" s="208"/>
      <c r="N214" s="208"/>
      <c r="O214" s="208"/>
      <c r="P214" s="208"/>
      <c r="Q214" s="208"/>
      <c r="R214" s="208"/>
      <c r="S214" s="208"/>
      <c r="T214" s="208"/>
      <c r="U214" s="208"/>
      <c r="V214" s="208"/>
      <c r="W214" s="208"/>
      <c r="X214" s="208"/>
      <c r="Y214" s="208"/>
    </row>
    <row r="215" spans="1:25" ht="13.5" customHeight="1" x14ac:dyDescent="0.25">
      <c r="A215" s="208" t="s">
        <v>406</v>
      </c>
      <c r="B215" s="208"/>
      <c r="C215" s="208"/>
      <c r="D215" s="208"/>
      <c r="E215" s="208"/>
      <c r="F215" s="208"/>
      <c r="G215" s="208"/>
      <c r="H215" s="208"/>
      <c r="I215" s="208"/>
      <c r="J215" s="208"/>
      <c r="K215" s="208"/>
      <c r="L215" s="208"/>
      <c r="M215" s="208"/>
      <c r="N215" s="208"/>
      <c r="O215" s="208"/>
      <c r="P215" s="208"/>
      <c r="Q215" s="208"/>
      <c r="R215" s="208"/>
      <c r="S215" s="208"/>
      <c r="T215" s="208"/>
      <c r="U215" s="208"/>
      <c r="V215" s="208"/>
      <c r="W215" s="208"/>
      <c r="X215" s="208"/>
      <c r="Y215" s="208"/>
    </row>
    <row r="216" spans="1:25" ht="17.25" customHeight="1" x14ac:dyDescent="0.25">
      <c r="A216" s="208" t="s">
        <v>404</v>
      </c>
      <c r="B216" s="208"/>
      <c r="C216" s="208"/>
      <c r="D216" s="208"/>
      <c r="E216" s="208"/>
      <c r="F216" s="208"/>
      <c r="G216" s="208"/>
      <c r="H216" s="208"/>
      <c r="I216" s="208"/>
      <c r="J216" s="208"/>
      <c r="K216" s="208"/>
      <c r="L216" s="208"/>
      <c r="M216" s="208"/>
      <c r="N216" s="208"/>
      <c r="O216" s="208"/>
      <c r="P216" s="208"/>
      <c r="Q216" s="208"/>
      <c r="R216" s="208"/>
      <c r="S216" s="208"/>
      <c r="T216" s="208"/>
      <c r="U216" s="208"/>
      <c r="V216" s="208"/>
      <c r="W216" s="208"/>
      <c r="X216" s="208"/>
      <c r="Y216" s="208"/>
    </row>
    <row r="217" spans="1:25" ht="13.5" customHeight="1" x14ac:dyDescent="0.25">
      <c r="A217" s="208" t="s">
        <v>405</v>
      </c>
      <c r="B217" s="208"/>
      <c r="C217" s="208"/>
      <c r="D217" s="208"/>
      <c r="E217" s="208"/>
      <c r="F217" s="208"/>
      <c r="G217" s="208"/>
      <c r="H217" s="208"/>
      <c r="I217" s="208"/>
      <c r="J217" s="208"/>
      <c r="K217" s="208"/>
      <c r="L217" s="208"/>
      <c r="M217" s="208"/>
      <c r="N217" s="208"/>
      <c r="O217" s="208"/>
      <c r="P217" s="208"/>
      <c r="Q217" s="208"/>
      <c r="R217" s="208"/>
      <c r="S217" s="208"/>
      <c r="T217" s="208"/>
      <c r="U217" s="208"/>
      <c r="V217" s="208"/>
      <c r="W217" s="208"/>
      <c r="X217" s="208"/>
      <c r="Y217" s="208"/>
    </row>
    <row r="218" spans="1:25" ht="29.25" customHeight="1" x14ac:dyDescent="0.25">
      <c r="A218" s="157"/>
      <c r="B218" s="157"/>
      <c r="C218" s="157"/>
      <c r="D218" s="157"/>
      <c r="E218" s="157"/>
      <c r="F218" s="157"/>
      <c r="G218" s="157"/>
      <c r="H218" s="157"/>
      <c r="I218" s="157"/>
      <c r="J218" s="157"/>
      <c r="K218" s="157"/>
      <c r="L218" s="157"/>
      <c r="M218" s="157"/>
      <c r="N218" s="157"/>
      <c r="O218" s="157"/>
      <c r="P218" s="157"/>
      <c r="Q218" s="157"/>
      <c r="R218" s="157"/>
      <c r="S218" s="157"/>
      <c r="T218" s="157"/>
      <c r="U218" s="157"/>
      <c r="V218" s="157"/>
      <c r="W218" s="157"/>
      <c r="X218" s="157"/>
      <c r="Y218" s="157"/>
    </row>
    <row r="219" spans="1:25" ht="29.25" customHeight="1" x14ac:dyDescent="0.25">
      <c r="A219" s="157"/>
      <c r="B219" s="157"/>
      <c r="C219" s="157"/>
      <c r="D219" s="157"/>
      <c r="E219" s="157"/>
      <c r="F219" s="157"/>
      <c r="G219" s="157"/>
      <c r="H219" s="157"/>
      <c r="I219" s="157"/>
      <c r="J219" s="157"/>
      <c r="K219" s="157"/>
      <c r="L219" s="157"/>
      <c r="M219" s="157"/>
      <c r="N219" s="157"/>
      <c r="O219" s="157"/>
      <c r="P219" s="157"/>
      <c r="Q219" s="157"/>
      <c r="R219" s="157"/>
      <c r="S219" s="157"/>
      <c r="T219" s="157"/>
      <c r="U219" s="157"/>
      <c r="V219" s="157"/>
      <c r="W219" s="157"/>
      <c r="X219" s="157"/>
      <c r="Y219" s="157"/>
    </row>
    <row r="220" spans="1:25" x14ac:dyDescent="0.25">
      <c r="A220" s="157"/>
      <c r="B220" s="101"/>
      <c r="C220" s="101"/>
      <c r="D220" s="101"/>
      <c r="E220" s="101"/>
      <c r="F220" s="101"/>
      <c r="G220" s="139"/>
      <c r="H220" s="139"/>
      <c r="I220" s="139"/>
      <c r="J220" s="139"/>
      <c r="K220" s="139"/>
      <c r="L220" s="139"/>
      <c r="M220" s="139"/>
      <c r="N220" s="139"/>
      <c r="O220" s="139"/>
      <c r="P220" s="139"/>
      <c r="Q220" s="139"/>
      <c r="R220" s="150"/>
      <c r="S220" s="157"/>
      <c r="T220" s="157"/>
      <c r="U220" s="157"/>
      <c r="V220" s="157"/>
      <c r="W220" s="157"/>
      <c r="X220" s="157"/>
      <c r="Y220" s="157"/>
    </row>
    <row r="221" spans="1:25" x14ac:dyDescent="0.25">
      <c r="A221" s="207" t="s">
        <v>343</v>
      </c>
      <c r="B221" s="207"/>
      <c r="C221" s="207"/>
      <c r="D221" s="34"/>
      <c r="E221" s="28"/>
      <c r="F221" s="29"/>
      <c r="G221" s="207" t="s">
        <v>344</v>
      </c>
      <c r="H221" s="207"/>
      <c r="I221" s="207"/>
      <c r="J221" s="207"/>
      <c r="K221" s="207"/>
      <c r="L221" s="207"/>
      <c r="M221" s="207"/>
      <c r="N221" s="207"/>
      <c r="O221" s="207"/>
      <c r="P221" s="207"/>
      <c r="Q221" s="207"/>
      <c r="R221" s="207"/>
      <c r="S221" s="207"/>
      <c r="T221" s="207"/>
      <c r="V221" s="8"/>
    </row>
    <row r="222" spans="1:25" x14ac:dyDescent="0.25">
      <c r="A222" s="159"/>
      <c r="B222" s="100"/>
      <c r="C222" s="100"/>
      <c r="D222" s="89"/>
      <c r="E222" s="43"/>
      <c r="F222" s="29"/>
      <c r="G222" s="140"/>
      <c r="M222" s="140"/>
      <c r="T222" s="159"/>
      <c r="V222" s="8"/>
    </row>
    <row r="223" spans="1:25" x14ac:dyDescent="0.25">
      <c r="A223" s="159"/>
      <c r="B223" s="100"/>
      <c r="C223" s="100"/>
      <c r="D223" s="89"/>
      <c r="E223" s="43"/>
      <c r="F223" s="29"/>
      <c r="G223" s="140"/>
      <c r="M223" s="140"/>
      <c r="T223" s="159"/>
      <c r="V223" s="8"/>
    </row>
    <row r="224" spans="1:25" ht="15.75" x14ac:dyDescent="0.25">
      <c r="A224" s="12"/>
      <c r="B224" s="13"/>
      <c r="C224" s="5"/>
      <c r="D224" s="35"/>
      <c r="G224" s="7"/>
      <c r="M224" s="14"/>
      <c r="V224" s="8"/>
    </row>
    <row r="225" spans="1:20" ht="15.75" x14ac:dyDescent="0.25">
      <c r="A225" s="15" t="s">
        <v>399</v>
      </c>
      <c r="C225" s="15"/>
      <c r="D225" s="34"/>
      <c r="E225" s="4"/>
      <c r="F225" s="15"/>
      <c r="G225" s="15" t="s">
        <v>397</v>
      </c>
      <c r="M225" s="16"/>
      <c r="T225" s="20"/>
    </row>
    <row r="226" spans="1:20" x14ac:dyDescent="0.25">
      <c r="A226" s="174" t="s">
        <v>398</v>
      </c>
      <c r="B226" s="174"/>
      <c r="C226" s="174"/>
      <c r="G226" s="7"/>
    </row>
  </sheetData>
  <autoFilter ref="A7:Y226"/>
  <mergeCells count="70">
    <mergeCell ref="A216:Y216"/>
    <mergeCell ref="A217:Y217"/>
    <mergeCell ref="D6:D7"/>
    <mergeCell ref="E6:E7"/>
    <mergeCell ref="B57:Y57"/>
    <mergeCell ref="B9:Y9"/>
    <mergeCell ref="B10:Y10"/>
    <mergeCell ref="B25:Y25"/>
    <mergeCell ref="B28:Y28"/>
    <mergeCell ref="B50:Y50"/>
    <mergeCell ref="B54:Y54"/>
    <mergeCell ref="B35:Y35"/>
    <mergeCell ref="B45:Y45"/>
    <mergeCell ref="K6:L6"/>
    <mergeCell ref="N6:N7"/>
    <mergeCell ref="O6:O7"/>
    <mergeCell ref="F6:F7"/>
    <mergeCell ref="G6:G7"/>
    <mergeCell ref="M6:M7"/>
    <mergeCell ref="H6:H7"/>
    <mergeCell ref="I6:I7"/>
    <mergeCell ref="J6:J7"/>
    <mergeCell ref="L1:Y1"/>
    <mergeCell ref="A212:Y212"/>
    <mergeCell ref="A213:Y213"/>
    <mergeCell ref="A214:Y214"/>
    <mergeCell ref="A211:Y211"/>
    <mergeCell ref="D1:E1"/>
    <mergeCell ref="T6:T7"/>
    <mergeCell ref="F5:Y5"/>
    <mergeCell ref="X6:X7"/>
    <mergeCell ref="B67:Y67"/>
    <mergeCell ref="A2:E2"/>
    <mergeCell ref="B5:B7"/>
    <mergeCell ref="C5:E5"/>
    <mergeCell ref="A3:Y3"/>
    <mergeCell ref="A4:E4"/>
    <mergeCell ref="A5:A7"/>
    <mergeCell ref="Y6:Y7"/>
    <mergeCell ref="C6:C7"/>
    <mergeCell ref="A221:C221"/>
    <mergeCell ref="G221:T221"/>
    <mergeCell ref="A226:C226"/>
    <mergeCell ref="A215:Y215"/>
    <mergeCell ref="P6:S6"/>
    <mergeCell ref="U6:U7"/>
    <mergeCell ref="V6:W6"/>
    <mergeCell ref="B68:Y68"/>
    <mergeCell ref="B121:Y121"/>
    <mergeCell ref="B140:Y140"/>
    <mergeCell ref="B155:Y155"/>
    <mergeCell ref="B154:Y154"/>
    <mergeCell ref="B133:Y133"/>
    <mergeCell ref="B112:Y112"/>
    <mergeCell ref="A201:Y201"/>
    <mergeCell ref="A204:Y204"/>
    <mergeCell ref="A60:Y60"/>
    <mergeCell ref="A63:Y63"/>
    <mergeCell ref="A189:Y189"/>
    <mergeCell ref="B97:Y97"/>
    <mergeCell ref="A124:Y124"/>
    <mergeCell ref="B165:Y165"/>
    <mergeCell ref="B175:Y175"/>
    <mergeCell ref="A196:Y196"/>
    <mergeCell ref="B132:Y132"/>
    <mergeCell ref="B128:Y128"/>
    <mergeCell ref="A195:Y195"/>
    <mergeCell ref="B170:Y170"/>
    <mergeCell ref="B184:Y184"/>
    <mergeCell ref="B181:Y181"/>
  </mergeCells>
  <pageMargins left="0.23622047244094491" right="0.23622047244094491" top="0.74803149606299213" bottom="0.74803149606299213" header="0.31496062992125984" footer="0.31496062992125984"/>
  <pageSetup paperSize="9" scale="52" fitToHeight="0" orientation="landscape" r:id="rId1"/>
  <rowBreaks count="13" manualBreakCount="13">
    <brk id="16" max="24" man="1"/>
    <brk id="30" max="24" man="1"/>
    <brk id="40" max="24" man="1"/>
    <brk id="53" max="24" man="1"/>
    <brk id="70" max="24" man="1"/>
    <brk id="83" max="24" man="1"/>
    <brk id="99" max="24" man="1"/>
    <brk id="118" max="24" man="1"/>
    <brk id="136" max="24" man="1"/>
    <brk id="148" max="24" man="1"/>
    <brk id="169" max="24" man="1"/>
    <brk id="194" max="24" man="1"/>
    <brk id="207" max="24"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01"/>
  <sheetViews>
    <sheetView zoomScaleNormal="100" workbookViewId="0">
      <selection activeCell="B10" sqref="B10"/>
    </sheetView>
  </sheetViews>
  <sheetFormatPr defaultRowHeight="15" x14ac:dyDescent="0.25"/>
  <cols>
    <col min="1" max="1" width="8.85546875" style="7" customWidth="1"/>
    <col min="2" max="2" width="95.140625" style="7" customWidth="1"/>
    <col min="3" max="3" width="11" style="7" customWidth="1"/>
    <col min="4" max="4" width="16.28515625" style="36" customWidth="1"/>
    <col min="5" max="5" width="9.5703125" style="7" customWidth="1"/>
    <col min="6" max="6" width="10" style="7" customWidth="1"/>
    <col min="7" max="7" width="10.140625" style="8" customWidth="1"/>
    <col min="8" max="8" width="9" style="7" customWidth="1"/>
    <col min="9" max="9" width="8.28515625" style="7" customWidth="1"/>
    <col min="10" max="16384" width="9.140625" style="7"/>
  </cols>
  <sheetData>
    <row r="1" spans="1:9" ht="54.75" customHeight="1" x14ac:dyDescent="0.25">
      <c r="A1" s="164"/>
      <c r="B1" s="9"/>
      <c r="C1" s="9"/>
      <c r="D1" s="222" t="s">
        <v>222</v>
      </c>
      <c r="E1" s="222"/>
      <c r="F1" s="222"/>
      <c r="G1" s="222"/>
      <c r="H1" s="222"/>
      <c r="I1" s="222"/>
    </row>
    <row r="2" spans="1:9" x14ac:dyDescent="0.25">
      <c r="A2" s="215"/>
      <c r="B2" s="215"/>
      <c r="C2" s="215"/>
      <c r="D2" s="215"/>
      <c r="E2" s="215"/>
      <c r="H2" s="60" t="s">
        <v>320</v>
      </c>
    </row>
    <row r="3" spans="1:9" x14ac:dyDescent="0.25">
      <c r="A3" s="219" t="s">
        <v>230</v>
      </c>
      <c r="B3" s="219"/>
      <c r="C3" s="219"/>
      <c r="D3" s="219"/>
      <c r="E3" s="219"/>
      <c r="F3" s="219"/>
      <c r="G3" s="219"/>
      <c r="H3" s="219"/>
      <c r="I3" s="219"/>
    </row>
    <row r="4" spans="1:9" x14ac:dyDescent="0.25">
      <c r="A4" s="191" t="s">
        <v>400</v>
      </c>
      <c r="B4" s="191"/>
      <c r="C4" s="191"/>
      <c r="D4" s="191"/>
      <c r="E4" s="191"/>
      <c r="F4" s="61"/>
      <c r="G4" s="61"/>
      <c r="H4" s="61"/>
      <c r="I4" s="61"/>
    </row>
    <row r="5" spans="1:9" x14ac:dyDescent="0.25">
      <c r="A5" s="209" t="s">
        <v>7</v>
      </c>
      <c r="B5" s="209" t="s">
        <v>8</v>
      </c>
      <c r="C5" s="209" t="s">
        <v>24</v>
      </c>
      <c r="D5" s="209"/>
      <c r="E5" s="209"/>
      <c r="F5" s="209" t="s">
        <v>377</v>
      </c>
      <c r="G5" s="209"/>
      <c r="H5" s="209"/>
      <c r="I5" s="209"/>
    </row>
    <row r="6" spans="1:9" ht="133.5" x14ac:dyDescent="0.25">
      <c r="A6" s="209"/>
      <c r="B6" s="209"/>
      <c r="C6" s="106" t="s">
        <v>380</v>
      </c>
      <c r="D6" s="106" t="s">
        <v>131</v>
      </c>
      <c r="E6" s="106" t="s">
        <v>125</v>
      </c>
      <c r="F6" s="40" t="s">
        <v>134</v>
      </c>
      <c r="G6" s="40" t="s">
        <v>158</v>
      </c>
      <c r="H6" s="40" t="s">
        <v>335</v>
      </c>
      <c r="I6" s="40" t="s">
        <v>159</v>
      </c>
    </row>
    <row r="7" spans="1:9" s="37" customFormat="1" x14ac:dyDescent="0.25">
      <c r="A7" s="160">
        <v>1</v>
      </c>
      <c r="B7" s="128">
        <v>2</v>
      </c>
      <c r="C7" s="128">
        <v>3</v>
      </c>
      <c r="D7" s="31">
        <v>4</v>
      </c>
      <c r="E7" s="128">
        <v>5</v>
      </c>
      <c r="F7" s="128">
        <v>6</v>
      </c>
      <c r="G7" s="31">
        <v>7</v>
      </c>
      <c r="H7" s="160">
        <v>8</v>
      </c>
      <c r="I7" s="136">
        <v>9</v>
      </c>
    </row>
    <row r="8" spans="1:9" x14ac:dyDescent="0.25">
      <c r="A8" s="160"/>
      <c r="B8" s="220" t="s">
        <v>361</v>
      </c>
      <c r="C8" s="220"/>
      <c r="D8" s="220"/>
      <c r="E8" s="220"/>
      <c r="F8" s="220"/>
      <c r="G8" s="220"/>
      <c r="H8" s="220"/>
      <c r="I8" s="220"/>
    </row>
    <row r="9" spans="1:9" ht="31.5" customHeight="1" x14ac:dyDescent="0.25">
      <c r="A9" s="21"/>
      <c r="B9" s="221" t="s">
        <v>76</v>
      </c>
      <c r="C9" s="221"/>
      <c r="D9" s="221"/>
      <c r="E9" s="221"/>
      <c r="F9" s="221"/>
      <c r="G9" s="221"/>
      <c r="H9" s="221"/>
      <c r="I9" s="221"/>
    </row>
    <row r="10" spans="1:9" ht="105" x14ac:dyDescent="0.25">
      <c r="A10" s="21">
        <v>1</v>
      </c>
      <c r="B10" s="22" t="s">
        <v>221</v>
      </c>
      <c r="C10" s="1" t="s">
        <v>13</v>
      </c>
      <c r="D10" s="30" t="s">
        <v>313</v>
      </c>
      <c r="E10" s="59">
        <v>3</v>
      </c>
      <c r="F10" s="58">
        <f t="shared" ref="F10:F18" si="0">SUM(G10:I10)</f>
        <v>8</v>
      </c>
      <c r="G10" s="58">
        <v>2</v>
      </c>
      <c r="H10" s="58">
        <v>0</v>
      </c>
      <c r="I10" s="58">
        <v>6</v>
      </c>
    </row>
    <row r="11" spans="1:9" ht="30" x14ac:dyDescent="0.25">
      <c r="A11" s="21">
        <v>2</v>
      </c>
      <c r="B11" s="22" t="s">
        <v>46</v>
      </c>
      <c r="C11" s="1" t="s">
        <v>13</v>
      </c>
      <c r="D11" s="30" t="s">
        <v>313</v>
      </c>
      <c r="E11" s="59">
        <v>1</v>
      </c>
      <c r="F11" s="58">
        <f t="shared" si="0"/>
        <v>37</v>
      </c>
      <c r="G11" s="58">
        <v>3</v>
      </c>
      <c r="H11" s="58">
        <v>4</v>
      </c>
      <c r="I11" s="58">
        <v>30</v>
      </c>
    </row>
    <row r="12" spans="1:9" ht="45" x14ac:dyDescent="0.25">
      <c r="A12" s="21">
        <v>3</v>
      </c>
      <c r="B12" s="22" t="s">
        <v>232</v>
      </c>
      <c r="C12" s="1" t="s">
        <v>13</v>
      </c>
      <c r="D12" s="30" t="s">
        <v>313</v>
      </c>
      <c r="E12" s="59">
        <v>3</v>
      </c>
      <c r="F12" s="58">
        <f t="shared" si="0"/>
        <v>8</v>
      </c>
      <c r="G12" s="58">
        <v>0</v>
      </c>
      <c r="H12" s="58">
        <v>0</v>
      </c>
      <c r="I12" s="58">
        <v>8</v>
      </c>
    </row>
    <row r="13" spans="1:9" ht="60" x14ac:dyDescent="0.25">
      <c r="A13" s="21">
        <v>4</v>
      </c>
      <c r="B13" s="27" t="s">
        <v>312</v>
      </c>
      <c r="C13" s="1" t="s">
        <v>13</v>
      </c>
      <c r="D13" s="30" t="s">
        <v>313</v>
      </c>
      <c r="E13" s="59">
        <v>3</v>
      </c>
      <c r="F13" s="58">
        <f t="shared" si="0"/>
        <v>5</v>
      </c>
      <c r="G13" s="58">
        <v>2</v>
      </c>
      <c r="H13" s="58">
        <v>0</v>
      </c>
      <c r="I13" s="58">
        <v>3</v>
      </c>
    </row>
    <row r="14" spans="1:9" ht="30" x14ac:dyDescent="0.25">
      <c r="A14" s="21">
        <v>5</v>
      </c>
      <c r="B14" s="22" t="s">
        <v>233</v>
      </c>
      <c r="C14" s="1" t="s">
        <v>13</v>
      </c>
      <c r="D14" s="30" t="s">
        <v>313</v>
      </c>
      <c r="E14" s="59">
        <v>3</v>
      </c>
      <c r="F14" s="58">
        <f t="shared" si="0"/>
        <v>0</v>
      </c>
      <c r="G14" s="58">
        <v>0</v>
      </c>
      <c r="H14" s="58">
        <v>0</v>
      </c>
      <c r="I14" s="58">
        <v>0</v>
      </c>
    </row>
    <row r="15" spans="1:9" ht="75" x14ac:dyDescent="0.25">
      <c r="A15" s="21">
        <v>6</v>
      </c>
      <c r="B15" s="22" t="s">
        <v>84</v>
      </c>
      <c r="C15" s="1" t="s">
        <v>13</v>
      </c>
      <c r="D15" s="30" t="s">
        <v>313</v>
      </c>
      <c r="E15" s="1" t="s">
        <v>44</v>
      </c>
      <c r="F15" s="58">
        <f t="shared" si="0"/>
        <v>2</v>
      </c>
      <c r="G15" s="58">
        <v>0</v>
      </c>
      <c r="H15" s="58">
        <v>0</v>
      </c>
      <c r="I15" s="58">
        <v>2</v>
      </c>
    </row>
    <row r="16" spans="1:9" x14ac:dyDescent="0.25">
      <c r="A16" s="21">
        <v>7</v>
      </c>
      <c r="B16" s="26" t="s">
        <v>141</v>
      </c>
      <c r="C16" s="1" t="s">
        <v>13</v>
      </c>
      <c r="D16" s="30" t="s">
        <v>313</v>
      </c>
      <c r="E16" s="59">
        <v>3</v>
      </c>
      <c r="F16" s="58">
        <f t="shared" si="0"/>
        <v>0</v>
      </c>
      <c r="G16" s="58">
        <v>0</v>
      </c>
      <c r="H16" s="58">
        <v>0</v>
      </c>
      <c r="I16" s="58">
        <v>0</v>
      </c>
    </row>
    <row r="17" spans="1:9" ht="30" x14ac:dyDescent="0.25">
      <c r="A17" s="21">
        <v>8</v>
      </c>
      <c r="B17" s="22" t="s">
        <v>109</v>
      </c>
      <c r="C17" s="1" t="s">
        <v>13</v>
      </c>
      <c r="D17" s="30" t="s">
        <v>313</v>
      </c>
      <c r="E17" s="1" t="s">
        <v>44</v>
      </c>
      <c r="F17" s="58">
        <f t="shared" si="0"/>
        <v>2</v>
      </c>
      <c r="G17" s="58">
        <v>0</v>
      </c>
      <c r="H17" s="58">
        <v>0</v>
      </c>
      <c r="I17" s="58">
        <v>2</v>
      </c>
    </row>
    <row r="18" spans="1:9" ht="30" x14ac:dyDescent="0.25">
      <c r="A18" s="21">
        <v>9</v>
      </c>
      <c r="B18" s="22" t="s">
        <v>110</v>
      </c>
      <c r="C18" s="1" t="s">
        <v>13</v>
      </c>
      <c r="D18" s="30" t="s">
        <v>313</v>
      </c>
      <c r="E18" s="1" t="s">
        <v>44</v>
      </c>
      <c r="F18" s="58">
        <f t="shared" si="0"/>
        <v>0</v>
      </c>
      <c r="G18" s="58">
        <v>0</v>
      </c>
      <c r="H18" s="58">
        <v>0</v>
      </c>
      <c r="I18" s="58">
        <v>0</v>
      </c>
    </row>
    <row r="19" spans="1:9" s="37" customFormat="1" x14ac:dyDescent="0.25">
      <c r="A19" s="160"/>
      <c r="B19" s="23" t="s">
        <v>71</v>
      </c>
      <c r="C19" s="129"/>
      <c r="D19" s="32"/>
      <c r="E19" s="129"/>
      <c r="F19" s="62">
        <f>SUM(F10:F18)</f>
        <v>62</v>
      </c>
      <c r="G19" s="62">
        <f>SUM(G10:G18)</f>
        <v>7</v>
      </c>
      <c r="H19" s="62">
        <f>SUM(H10:H18)</f>
        <v>4</v>
      </c>
      <c r="I19" s="62">
        <f>SUM(I10:I18)</f>
        <v>51</v>
      </c>
    </row>
    <row r="20" spans="1:9" ht="37.5" customHeight="1" x14ac:dyDescent="0.25">
      <c r="A20" s="21"/>
      <c r="B20" s="221" t="s">
        <v>77</v>
      </c>
      <c r="C20" s="221"/>
      <c r="D20" s="221"/>
      <c r="E20" s="221"/>
      <c r="F20" s="221"/>
      <c r="G20" s="221"/>
      <c r="H20" s="221"/>
      <c r="I20" s="221"/>
    </row>
    <row r="21" spans="1:9" ht="75" x14ac:dyDescent="0.25">
      <c r="A21" s="21">
        <v>10</v>
      </c>
      <c r="B21" s="24" t="s">
        <v>321</v>
      </c>
      <c r="C21" s="3" t="s">
        <v>100</v>
      </c>
      <c r="D21" s="30" t="s">
        <v>311</v>
      </c>
      <c r="E21" s="59">
        <v>1</v>
      </c>
      <c r="F21" s="58">
        <f>SUM(G21:I21)</f>
        <v>9</v>
      </c>
      <c r="G21" s="58">
        <v>0</v>
      </c>
      <c r="H21" s="58">
        <v>2</v>
      </c>
      <c r="I21" s="58">
        <v>7</v>
      </c>
    </row>
    <row r="22" spans="1:9" s="37" customFormat="1" x14ac:dyDescent="0.25">
      <c r="A22" s="160"/>
      <c r="B22" s="23" t="s">
        <v>71</v>
      </c>
      <c r="C22" s="129"/>
      <c r="D22" s="32"/>
      <c r="E22" s="129"/>
      <c r="F22" s="62">
        <f>SUM(F21)</f>
        <v>9</v>
      </c>
      <c r="G22" s="62">
        <f t="shared" ref="G22:I22" si="1">SUM(G21)</f>
        <v>0</v>
      </c>
      <c r="H22" s="62">
        <f t="shared" si="1"/>
        <v>2</v>
      </c>
      <c r="I22" s="62">
        <f t="shared" si="1"/>
        <v>7</v>
      </c>
    </row>
    <row r="23" spans="1:9" ht="37.5" customHeight="1" x14ac:dyDescent="0.25">
      <c r="A23" s="21"/>
      <c r="B23" s="221" t="s">
        <v>14</v>
      </c>
      <c r="C23" s="221"/>
      <c r="D23" s="221"/>
      <c r="E23" s="221"/>
      <c r="F23" s="221"/>
      <c r="G23" s="221"/>
      <c r="H23" s="221"/>
      <c r="I23" s="221"/>
    </row>
    <row r="24" spans="1:9" ht="30" x14ac:dyDescent="0.25">
      <c r="A24" s="21">
        <v>11</v>
      </c>
      <c r="B24" s="24" t="s">
        <v>305</v>
      </c>
      <c r="C24" s="1" t="s">
        <v>13</v>
      </c>
      <c r="D24" s="30" t="s">
        <v>309</v>
      </c>
      <c r="E24" s="1" t="s">
        <v>44</v>
      </c>
      <c r="F24" s="59">
        <v>0</v>
      </c>
      <c r="G24" s="59">
        <v>0</v>
      </c>
      <c r="H24" s="1" t="s">
        <v>44</v>
      </c>
      <c r="I24" s="1" t="s">
        <v>44</v>
      </c>
    </row>
    <row r="25" spans="1:9" ht="75" x14ac:dyDescent="0.25">
      <c r="A25" s="21">
        <v>12</v>
      </c>
      <c r="B25" s="24" t="s">
        <v>306</v>
      </c>
      <c r="C25" s="1" t="s">
        <v>13</v>
      </c>
      <c r="D25" s="30" t="s">
        <v>309</v>
      </c>
      <c r="E25" s="1" t="s">
        <v>44</v>
      </c>
      <c r="F25" s="59">
        <v>0</v>
      </c>
      <c r="G25" s="59">
        <v>0</v>
      </c>
      <c r="H25" s="1" t="s">
        <v>44</v>
      </c>
      <c r="I25" s="1" t="s">
        <v>44</v>
      </c>
    </row>
    <row r="26" spans="1:9" ht="60" x14ac:dyDescent="0.25">
      <c r="A26" s="21">
        <v>13</v>
      </c>
      <c r="B26" s="24" t="s">
        <v>307</v>
      </c>
      <c r="C26" s="1" t="s">
        <v>13</v>
      </c>
      <c r="D26" s="30" t="s">
        <v>309</v>
      </c>
      <c r="E26" s="1" t="s">
        <v>44</v>
      </c>
      <c r="F26" s="59">
        <v>0</v>
      </c>
      <c r="G26" s="59">
        <v>0</v>
      </c>
      <c r="H26" s="1" t="s">
        <v>44</v>
      </c>
      <c r="I26" s="1" t="s">
        <v>44</v>
      </c>
    </row>
    <row r="27" spans="1:9" ht="24" x14ac:dyDescent="0.25">
      <c r="A27" s="21">
        <v>14</v>
      </c>
      <c r="B27" s="24" t="s">
        <v>253</v>
      </c>
      <c r="C27" s="1" t="s">
        <v>13</v>
      </c>
      <c r="D27" s="30" t="s">
        <v>309</v>
      </c>
      <c r="E27" s="1" t="s">
        <v>44</v>
      </c>
      <c r="F27" s="59">
        <v>0</v>
      </c>
      <c r="G27" s="59">
        <v>0</v>
      </c>
      <c r="H27" s="1" t="s">
        <v>44</v>
      </c>
      <c r="I27" s="1" t="s">
        <v>44</v>
      </c>
    </row>
    <row r="28" spans="1:9" ht="45" x14ac:dyDescent="0.25">
      <c r="A28" s="21">
        <v>15</v>
      </c>
      <c r="B28" s="24" t="s">
        <v>308</v>
      </c>
      <c r="C28" s="1" t="s">
        <v>13</v>
      </c>
      <c r="D28" s="30" t="s">
        <v>309</v>
      </c>
      <c r="E28" s="1" t="s">
        <v>44</v>
      </c>
      <c r="F28" s="59">
        <v>0</v>
      </c>
      <c r="G28" s="59">
        <v>0</v>
      </c>
      <c r="H28" s="1" t="s">
        <v>44</v>
      </c>
      <c r="I28" s="1" t="s">
        <v>44</v>
      </c>
    </row>
    <row r="29" spans="1:9" s="37" customFormat="1" x14ac:dyDescent="0.25">
      <c r="A29" s="160"/>
      <c r="B29" s="23" t="s">
        <v>71</v>
      </c>
      <c r="C29" s="129"/>
      <c r="D29" s="32"/>
      <c r="E29" s="129"/>
      <c r="F29" s="62">
        <f t="shared" ref="F29:I29" si="2">SUM(F24:F28)</f>
        <v>0</v>
      </c>
      <c r="G29" s="62">
        <f t="shared" si="2"/>
        <v>0</v>
      </c>
      <c r="H29" s="62">
        <f t="shared" si="2"/>
        <v>0</v>
      </c>
      <c r="I29" s="62">
        <f t="shared" si="2"/>
        <v>0</v>
      </c>
    </row>
    <row r="30" spans="1:9" x14ac:dyDescent="0.25">
      <c r="A30" s="21"/>
      <c r="B30" s="221" t="s">
        <v>16</v>
      </c>
      <c r="C30" s="221"/>
      <c r="D30" s="221"/>
      <c r="E30" s="221"/>
      <c r="F30" s="221"/>
      <c r="G30" s="221"/>
      <c r="H30" s="221"/>
      <c r="I30" s="221"/>
    </row>
    <row r="31" spans="1:9" ht="36" x14ac:dyDescent="0.25">
      <c r="A31" s="21">
        <v>16</v>
      </c>
      <c r="B31" s="25" t="s">
        <v>85</v>
      </c>
      <c r="C31" s="1" t="s">
        <v>13</v>
      </c>
      <c r="D31" s="30" t="s">
        <v>301</v>
      </c>
      <c r="E31" s="59">
        <v>3</v>
      </c>
      <c r="F31" s="58">
        <f>SUM(G31:I31)</f>
        <v>0</v>
      </c>
      <c r="G31" s="58">
        <v>0</v>
      </c>
      <c r="H31" s="58">
        <v>0</v>
      </c>
      <c r="I31" s="58">
        <v>0</v>
      </c>
    </row>
    <row r="32" spans="1:9" ht="36" x14ac:dyDescent="0.25">
      <c r="A32" s="21">
        <v>17</v>
      </c>
      <c r="B32" s="26" t="s">
        <v>236</v>
      </c>
      <c r="C32" s="1" t="s">
        <v>13</v>
      </c>
      <c r="D32" s="30" t="s">
        <v>301</v>
      </c>
      <c r="E32" s="59">
        <v>1</v>
      </c>
      <c r="F32" s="58">
        <f>SUM(G32:I32)</f>
        <v>0</v>
      </c>
      <c r="G32" s="58">
        <v>0</v>
      </c>
      <c r="H32" s="58">
        <v>0</v>
      </c>
      <c r="I32" s="58">
        <v>0</v>
      </c>
    </row>
    <row r="33" spans="1:9" ht="45" x14ac:dyDescent="0.25">
      <c r="A33" s="21"/>
      <c r="B33" s="26" t="s">
        <v>237</v>
      </c>
      <c r="C33" s="1" t="s">
        <v>13</v>
      </c>
      <c r="D33" s="30" t="s">
        <v>301</v>
      </c>
      <c r="E33" s="1" t="s">
        <v>44</v>
      </c>
      <c r="F33" s="58">
        <f>SUM(G33:I33)</f>
        <v>0</v>
      </c>
      <c r="G33" s="58">
        <v>0</v>
      </c>
      <c r="H33" s="58">
        <v>0</v>
      </c>
      <c r="I33" s="58">
        <v>0</v>
      </c>
    </row>
    <row r="34" spans="1:9" s="37" customFormat="1" x14ac:dyDescent="0.25">
      <c r="A34" s="160"/>
      <c r="B34" s="23" t="s">
        <v>71</v>
      </c>
      <c r="C34" s="129"/>
      <c r="D34" s="32"/>
      <c r="E34" s="129"/>
      <c r="F34" s="62">
        <f t="shared" ref="F34:I34" si="3">SUM(F31:F33)</f>
        <v>0</v>
      </c>
      <c r="G34" s="62">
        <f t="shared" si="3"/>
        <v>0</v>
      </c>
      <c r="H34" s="62">
        <f t="shared" si="3"/>
        <v>0</v>
      </c>
      <c r="I34" s="62">
        <f t="shared" si="3"/>
        <v>0</v>
      </c>
    </row>
    <row r="35" spans="1:9" x14ac:dyDescent="0.25">
      <c r="A35" s="21"/>
      <c r="B35" s="221" t="s">
        <v>111</v>
      </c>
      <c r="C35" s="221"/>
      <c r="D35" s="221"/>
      <c r="E35" s="221"/>
      <c r="F35" s="221"/>
      <c r="G35" s="221"/>
      <c r="H35" s="221"/>
      <c r="I35" s="221"/>
    </row>
    <row r="36" spans="1:9" ht="30" x14ac:dyDescent="0.25">
      <c r="A36" s="21">
        <v>18</v>
      </c>
      <c r="B36" s="24" t="s">
        <v>238</v>
      </c>
      <c r="C36" s="1" t="s">
        <v>13</v>
      </c>
      <c r="D36" s="127" t="s">
        <v>299</v>
      </c>
      <c r="E36" s="2">
        <v>1</v>
      </c>
      <c r="F36" s="58">
        <f>SUM(G36:I36)</f>
        <v>6114</v>
      </c>
      <c r="G36" s="58">
        <v>3484</v>
      </c>
      <c r="H36" s="58">
        <v>105</v>
      </c>
      <c r="I36" s="58">
        <v>2525</v>
      </c>
    </row>
    <row r="37" spans="1:9" ht="30" x14ac:dyDescent="0.25">
      <c r="A37" s="21">
        <v>19</v>
      </c>
      <c r="B37" s="24" t="s">
        <v>239</v>
      </c>
      <c r="C37" s="1" t="s">
        <v>13</v>
      </c>
      <c r="D37" s="127" t="s">
        <v>299</v>
      </c>
      <c r="E37" s="2">
        <v>3</v>
      </c>
      <c r="F37" s="58">
        <f>SUM(G37:I37)</f>
        <v>2099</v>
      </c>
      <c r="G37" s="58">
        <v>714</v>
      </c>
      <c r="H37" s="58">
        <v>142</v>
      </c>
      <c r="I37" s="58">
        <v>1243</v>
      </c>
    </row>
    <row r="38" spans="1:9" s="37" customFormat="1" x14ac:dyDescent="0.25">
      <c r="A38" s="160"/>
      <c r="B38" s="23" t="s">
        <v>71</v>
      </c>
      <c r="C38" s="129"/>
      <c r="D38" s="32"/>
      <c r="E38" s="11"/>
      <c r="F38" s="63">
        <f t="shared" ref="F38:I38" si="4">SUM(F36:F37)</f>
        <v>8213</v>
      </c>
      <c r="G38" s="63">
        <f t="shared" si="4"/>
        <v>4198</v>
      </c>
      <c r="H38" s="63">
        <f t="shared" si="4"/>
        <v>247</v>
      </c>
      <c r="I38" s="63">
        <f t="shared" si="4"/>
        <v>3768</v>
      </c>
    </row>
    <row r="39" spans="1:9" x14ac:dyDescent="0.25">
      <c r="A39" s="21"/>
      <c r="B39" s="221" t="s">
        <v>90</v>
      </c>
      <c r="C39" s="221"/>
      <c r="D39" s="221"/>
      <c r="E39" s="221"/>
      <c r="F39" s="221"/>
      <c r="G39" s="221"/>
      <c r="H39" s="221"/>
      <c r="I39" s="221"/>
    </row>
    <row r="40" spans="1:9" ht="36" x14ac:dyDescent="0.25">
      <c r="A40" s="21">
        <v>20</v>
      </c>
      <c r="B40" s="24" t="s">
        <v>79</v>
      </c>
      <c r="C40" s="1" t="s">
        <v>13</v>
      </c>
      <c r="D40" s="127" t="s">
        <v>298</v>
      </c>
      <c r="E40" s="2">
        <v>3</v>
      </c>
      <c r="F40" s="58">
        <f>SUM(G40:I40)</f>
        <v>0</v>
      </c>
      <c r="G40" s="58">
        <v>0</v>
      </c>
      <c r="H40" s="58">
        <v>0</v>
      </c>
      <c r="I40" s="58">
        <v>0</v>
      </c>
    </row>
    <row r="41" spans="1:9" s="37" customFormat="1" x14ac:dyDescent="0.25">
      <c r="A41" s="160"/>
      <c r="B41" s="23" t="s">
        <v>71</v>
      </c>
      <c r="C41" s="129"/>
      <c r="D41" s="32"/>
      <c r="E41" s="11"/>
      <c r="F41" s="62">
        <f>SUM(F40)</f>
        <v>0</v>
      </c>
      <c r="G41" s="62">
        <f t="shared" ref="G41:I41" si="5">SUM(G40)</f>
        <v>0</v>
      </c>
      <c r="H41" s="62">
        <f t="shared" si="5"/>
        <v>0</v>
      </c>
      <c r="I41" s="62">
        <f t="shared" si="5"/>
        <v>0</v>
      </c>
    </row>
    <row r="42" spans="1:9" x14ac:dyDescent="0.25">
      <c r="A42" s="21"/>
      <c r="B42" s="221" t="s">
        <v>69</v>
      </c>
      <c r="C42" s="221"/>
      <c r="D42" s="221"/>
      <c r="E42" s="221"/>
      <c r="F42" s="221"/>
      <c r="G42" s="221"/>
      <c r="H42" s="221"/>
      <c r="I42" s="221"/>
    </row>
    <row r="43" spans="1:9" ht="60" x14ac:dyDescent="0.25">
      <c r="A43" s="21">
        <v>21</v>
      </c>
      <c r="B43" s="24" t="s">
        <v>254</v>
      </c>
      <c r="C43" s="3" t="s">
        <v>100</v>
      </c>
      <c r="D43" s="30" t="s">
        <v>255</v>
      </c>
      <c r="E43" s="2">
        <v>1</v>
      </c>
      <c r="F43" s="58">
        <f>SUM(G43:I43)</f>
        <v>1</v>
      </c>
      <c r="G43" s="59">
        <v>0</v>
      </c>
      <c r="H43" s="59">
        <v>0</v>
      </c>
      <c r="I43" s="59">
        <v>1</v>
      </c>
    </row>
    <row r="44" spans="1:9" s="37" customFormat="1" x14ac:dyDescent="0.25">
      <c r="A44" s="160"/>
      <c r="B44" s="23" t="s">
        <v>71</v>
      </c>
      <c r="C44" s="129"/>
      <c r="D44" s="32"/>
      <c r="E44" s="11"/>
      <c r="F44" s="38">
        <f t="shared" ref="F44:I44" si="6">SUM(F43:F43)</f>
        <v>1</v>
      </c>
      <c r="G44" s="38">
        <f t="shared" si="6"/>
        <v>0</v>
      </c>
      <c r="H44" s="38">
        <f t="shared" si="6"/>
        <v>0</v>
      </c>
      <c r="I44" s="38">
        <f t="shared" si="6"/>
        <v>1</v>
      </c>
    </row>
    <row r="45" spans="1:9" s="37" customFormat="1" x14ac:dyDescent="0.25">
      <c r="A45" s="160"/>
      <c r="B45" s="23" t="s">
        <v>73</v>
      </c>
      <c r="C45" s="129"/>
      <c r="D45" s="32"/>
      <c r="E45" s="11"/>
      <c r="F45" s="38">
        <f>F44+F41+F38+F34+F29+F22+F19</f>
        <v>8285</v>
      </c>
      <c r="G45" s="38">
        <f t="shared" ref="G45:I45" si="7">G44+G41+G38+G34+G29+G22+G19</f>
        <v>4205</v>
      </c>
      <c r="H45" s="38">
        <f t="shared" si="7"/>
        <v>253</v>
      </c>
      <c r="I45" s="38">
        <f t="shared" si="7"/>
        <v>3827</v>
      </c>
    </row>
    <row r="46" spans="1:9" x14ac:dyDescent="0.25">
      <c r="A46" s="21"/>
      <c r="B46" s="220" t="s">
        <v>362</v>
      </c>
      <c r="C46" s="220"/>
      <c r="D46" s="220"/>
      <c r="E46" s="220"/>
      <c r="F46" s="220"/>
      <c r="G46" s="220"/>
      <c r="H46" s="220"/>
      <c r="I46" s="220"/>
    </row>
    <row r="47" spans="1:9" x14ac:dyDescent="0.25">
      <c r="A47" s="21"/>
      <c r="B47" s="221" t="s">
        <v>99</v>
      </c>
      <c r="C47" s="221"/>
      <c r="D47" s="221"/>
      <c r="E47" s="221"/>
      <c r="F47" s="221"/>
      <c r="G47" s="221"/>
      <c r="H47" s="221"/>
      <c r="I47" s="221"/>
    </row>
    <row r="48" spans="1:9" ht="36" x14ac:dyDescent="0.25">
      <c r="A48" s="21">
        <v>22</v>
      </c>
      <c r="B48" s="93" t="s">
        <v>241</v>
      </c>
      <c r="C48" s="3" t="s">
        <v>100</v>
      </c>
      <c r="D48" s="30" t="s">
        <v>293</v>
      </c>
      <c r="E48" s="2" t="s">
        <v>44</v>
      </c>
      <c r="F48" s="58">
        <f>SUM(G48:I48)</f>
        <v>69</v>
      </c>
      <c r="G48" s="58">
        <v>45</v>
      </c>
      <c r="H48" s="58">
        <v>0</v>
      </c>
      <c r="I48" s="58">
        <v>24</v>
      </c>
    </row>
    <row r="49" spans="1:9" ht="36" x14ac:dyDescent="0.25">
      <c r="A49" s="21">
        <v>23</v>
      </c>
      <c r="B49" s="26" t="s">
        <v>219</v>
      </c>
      <c r="C49" s="3" t="s">
        <v>100</v>
      </c>
      <c r="D49" s="30" t="s">
        <v>293</v>
      </c>
      <c r="E49" s="2" t="s">
        <v>44</v>
      </c>
      <c r="F49" s="58">
        <f>SUM(G49:I49)</f>
        <v>0</v>
      </c>
      <c r="G49" s="58">
        <v>0</v>
      </c>
      <c r="H49" s="58">
        <v>0</v>
      </c>
      <c r="I49" s="58">
        <v>0</v>
      </c>
    </row>
    <row r="50" spans="1:9" ht="66" customHeight="1" x14ac:dyDescent="0.25">
      <c r="A50" s="21">
        <v>24</v>
      </c>
      <c r="B50" s="26" t="s">
        <v>243</v>
      </c>
      <c r="C50" s="3" t="s">
        <v>100</v>
      </c>
      <c r="D50" s="30" t="s">
        <v>293</v>
      </c>
      <c r="E50" s="2" t="s">
        <v>44</v>
      </c>
      <c r="F50" s="58">
        <f>SUM(G50:I50)</f>
        <v>0</v>
      </c>
      <c r="G50" s="58">
        <v>0</v>
      </c>
      <c r="H50" s="58">
        <v>0</v>
      </c>
      <c r="I50" s="58">
        <v>0</v>
      </c>
    </row>
    <row r="51" spans="1:9" s="37" customFormat="1" ht="18.75" customHeight="1" x14ac:dyDescent="0.25">
      <c r="A51" s="160"/>
      <c r="B51" s="23" t="s">
        <v>71</v>
      </c>
      <c r="C51" s="129"/>
      <c r="D51" s="32"/>
      <c r="E51" s="11"/>
      <c r="F51" s="62">
        <f>SUM(F48:F50)</f>
        <v>69</v>
      </c>
      <c r="G51" s="62">
        <f>SUM(G48:G50)</f>
        <v>45</v>
      </c>
      <c r="H51" s="62">
        <f>SUM(H48:H50)</f>
        <v>0</v>
      </c>
      <c r="I51" s="62">
        <f>SUM(I48:I50)</f>
        <v>24</v>
      </c>
    </row>
    <row r="52" spans="1:9" ht="33.75" customHeight="1" x14ac:dyDescent="0.25">
      <c r="A52" s="21"/>
      <c r="B52" s="221" t="s">
        <v>112</v>
      </c>
      <c r="C52" s="221"/>
      <c r="D52" s="221"/>
      <c r="E52" s="221"/>
      <c r="F52" s="221"/>
      <c r="G52" s="221"/>
      <c r="H52" s="221"/>
      <c r="I52" s="221"/>
    </row>
    <row r="53" spans="1:9" ht="45" x14ac:dyDescent="0.25">
      <c r="A53" s="21">
        <v>25</v>
      </c>
      <c r="B53" s="24" t="s">
        <v>113</v>
      </c>
      <c r="C53" s="3" t="s">
        <v>100</v>
      </c>
      <c r="D53" s="30" t="s">
        <v>124</v>
      </c>
      <c r="E53" s="2">
        <v>2</v>
      </c>
      <c r="F53" s="58">
        <f>SUM(G53:I53)</f>
        <v>0</v>
      </c>
      <c r="G53" s="58">
        <v>0</v>
      </c>
      <c r="H53" s="58">
        <v>0</v>
      </c>
      <c r="I53" s="58">
        <v>0</v>
      </c>
    </row>
    <row r="54" spans="1:9" s="37" customFormat="1" x14ac:dyDescent="0.25">
      <c r="A54" s="160"/>
      <c r="B54" s="23" t="s">
        <v>71</v>
      </c>
      <c r="C54" s="129"/>
      <c r="D54" s="32"/>
      <c r="E54" s="11"/>
      <c r="F54" s="62">
        <f t="shared" ref="F54:I54" si="8">SUM(F53)</f>
        <v>0</v>
      </c>
      <c r="G54" s="62">
        <f t="shared" si="8"/>
        <v>0</v>
      </c>
      <c r="H54" s="62">
        <f t="shared" ref="H54" si="9">SUM(H53)</f>
        <v>0</v>
      </c>
      <c r="I54" s="62">
        <f t="shared" si="8"/>
        <v>0</v>
      </c>
    </row>
    <row r="55" spans="1:9" s="37" customFormat="1" x14ac:dyDescent="0.25">
      <c r="A55" s="160"/>
      <c r="B55" s="23" t="s">
        <v>74</v>
      </c>
      <c r="C55" s="129"/>
      <c r="D55" s="32"/>
      <c r="E55" s="11"/>
      <c r="F55" s="62">
        <f>F54+F51</f>
        <v>69</v>
      </c>
      <c r="G55" s="62">
        <f t="shared" ref="G55:I55" si="10">G54+G51</f>
        <v>45</v>
      </c>
      <c r="H55" s="62">
        <f t="shared" si="10"/>
        <v>0</v>
      </c>
      <c r="I55" s="62">
        <f t="shared" si="10"/>
        <v>24</v>
      </c>
    </row>
    <row r="56" spans="1:9" ht="30" customHeight="1" x14ac:dyDescent="0.25">
      <c r="A56" s="21"/>
      <c r="B56" s="220" t="s">
        <v>363</v>
      </c>
      <c r="C56" s="220"/>
      <c r="D56" s="220"/>
      <c r="E56" s="220"/>
      <c r="F56" s="220"/>
      <c r="G56" s="220"/>
      <c r="H56" s="220"/>
      <c r="I56" s="220"/>
    </row>
    <row r="57" spans="1:9" ht="39" customHeight="1" x14ac:dyDescent="0.25">
      <c r="A57" s="21"/>
      <c r="B57" s="221" t="s">
        <v>15</v>
      </c>
      <c r="C57" s="221"/>
      <c r="D57" s="221"/>
      <c r="E57" s="221"/>
      <c r="F57" s="221"/>
      <c r="G57" s="221"/>
      <c r="H57" s="221"/>
      <c r="I57" s="221"/>
    </row>
    <row r="58" spans="1:9" ht="45" x14ac:dyDescent="0.25">
      <c r="A58" s="21">
        <v>26</v>
      </c>
      <c r="B58" s="24" t="s">
        <v>286</v>
      </c>
      <c r="C58" s="1" t="s">
        <v>13</v>
      </c>
      <c r="D58" s="30" t="s">
        <v>290</v>
      </c>
      <c r="E58" s="2">
        <v>2</v>
      </c>
      <c r="F58" s="59">
        <v>0</v>
      </c>
      <c r="G58" s="59">
        <v>0</v>
      </c>
      <c r="H58" s="59">
        <v>0</v>
      </c>
      <c r="I58" s="59">
        <v>0</v>
      </c>
    </row>
    <row r="59" spans="1:9" ht="36" x14ac:dyDescent="0.25">
      <c r="A59" s="21">
        <v>27</v>
      </c>
      <c r="B59" s="24" t="s">
        <v>288</v>
      </c>
      <c r="C59" s="1" t="s">
        <v>13</v>
      </c>
      <c r="D59" s="30" t="s">
        <v>290</v>
      </c>
      <c r="E59" s="2">
        <v>2</v>
      </c>
      <c r="F59" s="59">
        <v>0</v>
      </c>
      <c r="G59" s="59">
        <v>0</v>
      </c>
      <c r="H59" s="59">
        <v>0</v>
      </c>
      <c r="I59" s="59">
        <v>0</v>
      </c>
    </row>
    <row r="60" spans="1:9" ht="36" x14ac:dyDescent="0.25">
      <c r="A60" s="21">
        <v>28</v>
      </c>
      <c r="B60" s="24" t="s">
        <v>322</v>
      </c>
      <c r="C60" s="1" t="s">
        <v>13</v>
      </c>
      <c r="D60" s="30" t="s">
        <v>290</v>
      </c>
      <c r="E60" s="2">
        <v>2</v>
      </c>
      <c r="F60" s="59">
        <v>0</v>
      </c>
      <c r="G60" s="59">
        <v>0</v>
      </c>
      <c r="H60" s="59">
        <v>0</v>
      </c>
      <c r="I60" s="59">
        <v>0</v>
      </c>
    </row>
    <row r="61" spans="1:9" s="37" customFormat="1" ht="24" customHeight="1" x14ac:dyDescent="0.25">
      <c r="A61" s="160"/>
      <c r="B61" s="23" t="s">
        <v>71</v>
      </c>
      <c r="C61" s="129"/>
      <c r="D61" s="32"/>
      <c r="E61" s="11"/>
      <c r="F61" s="62">
        <f>SUM(F58:F60)</f>
        <v>0</v>
      </c>
      <c r="G61" s="62">
        <f>SUM(G58:G60)</f>
        <v>0</v>
      </c>
      <c r="H61" s="62">
        <f>SUM(H58:H60)</f>
        <v>0</v>
      </c>
      <c r="I61" s="62">
        <f>SUM(I58:I60)</f>
        <v>0</v>
      </c>
    </row>
    <row r="62" spans="1:9" s="37" customFormat="1" ht="30" customHeight="1" x14ac:dyDescent="0.25">
      <c r="A62" s="160"/>
      <c r="B62" s="23" t="s">
        <v>75</v>
      </c>
      <c r="C62" s="129"/>
      <c r="D62" s="32"/>
      <c r="E62" s="11"/>
      <c r="F62" s="62">
        <f>SUM(F61)</f>
        <v>0</v>
      </c>
      <c r="G62" s="62">
        <f t="shared" ref="G62:I62" si="11">SUM(G61)</f>
        <v>0</v>
      </c>
      <c r="H62" s="62">
        <f t="shared" si="11"/>
        <v>0</v>
      </c>
      <c r="I62" s="62">
        <f t="shared" si="11"/>
        <v>0</v>
      </c>
    </row>
    <row r="63" spans="1:9" s="37" customFormat="1" ht="30" customHeight="1" x14ac:dyDescent="0.25">
      <c r="A63" s="220" t="s">
        <v>364</v>
      </c>
      <c r="B63" s="220"/>
      <c r="C63" s="220"/>
      <c r="D63" s="220"/>
      <c r="E63" s="220"/>
      <c r="F63" s="220"/>
      <c r="G63" s="220"/>
      <c r="H63" s="220"/>
      <c r="I63" s="220"/>
    </row>
    <row r="64" spans="1:9" s="37" customFormat="1" ht="39.75" customHeight="1" x14ac:dyDescent="0.25">
      <c r="A64" s="220" t="s">
        <v>173</v>
      </c>
      <c r="B64" s="220"/>
      <c r="C64" s="220"/>
      <c r="D64" s="220"/>
      <c r="E64" s="220"/>
      <c r="F64" s="220"/>
      <c r="G64" s="220"/>
      <c r="H64" s="220"/>
      <c r="I64" s="220"/>
    </row>
    <row r="65" spans="1:9" s="37" customFormat="1" ht="60" x14ac:dyDescent="0.25">
      <c r="A65" s="21">
        <v>29</v>
      </c>
      <c r="B65" s="93" t="s">
        <v>276</v>
      </c>
      <c r="C65" s="1" t="s">
        <v>100</v>
      </c>
      <c r="D65" s="30" t="s">
        <v>208</v>
      </c>
      <c r="E65" s="10" t="s">
        <v>1</v>
      </c>
      <c r="F65" s="58">
        <f>SUM(G65:I65)</f>
        <v>71</v>
      </c>
      <c r="G65" s="58">
        <v>25</v>
      </c>
      <c r="H65" s="58">
        <v>15</v>
      </c>
      <c r="I65" s="58">
        <v>31</v>
      </c>
    </row>
    <row r="66" spans="1:9" s="37" customFormat="1" ht="75" x14ac:dyDescent="0.25">
      <c r="A66" s="21">
        <v>30</v>
      </c>
      <c r="B66" s="93" t="s">
        <v>277</v>
      </c>
      <c r="C66" s="1" t="s">
        <v>100</v>
      </c>
      <c r="D66" s="30" t="s">
        <v>208</v>
      </c>
      <c r="E66" s="10" t="s">
        <v>1</v>
      </c>
      <c r="F66" s="58">
        <f>SUM(G66:I66)</f>
        <v>39</v>
      </c>
      <c r="G66" s="58">
        <v>21</v>
      </c>
      <c r="H66" s="58">
        <v>3</v>
      </c>
      <c r="I66" s="58">
        <v>15</v>
      </c>
    </row>
    <row r="67" spans="1:9" s="37" customFormat="1" ht="30" x14ac:dyDescent="0.25">
      <c r="A67" s="21">
        <v>31</v>
      </c>
      <c r="B67" s="93" t="s">
        <v>278</v>
      </c>
      <c r="C67" s="1" t="s">
        <v>100</v>
      </c>
      <c r="D67" s="30" t="s">
        <v>208</v>
      </c>
      <c r="E67" s="10" t="s">
        <v>1</v>
      </c>
      <c r="F67" s="58">
        <f>SUM(G67:I67)</f>
        <v>51</v>
      </c>
      <c r="G67" s="58">
        <v>20</v>
      </c>
      <c r="H67" s="58">
        <v>5</v>
      </c>
      <c r="I67" s="58">
        <v>26</v>
      </c>
    </row>
    <row r="68" spans="1:9" s="37" customFormat="1" x14ac:dyDescent="0.25">
      <c r="A68" s="160"/>
      <c r="B68" s="23" t="s">
        <v>71</v>
      </c>
      <c r="C68" s="129"/>
      <c r="D68" s="32"/>
      <c r="E68" s="97"/>
      <c r="F68" s="62">
        <f>SUM(G68:I68)</f>
        <v>161</v>
      </c>
      <c r="G68" s="62">
        <f t="shared" ref="G68:I68" si="12">SUM(G65:G67)</f>
        <v>66</v>
      </c>
      <c r="H68" s="62">
        <f t="shared" si="12"/>
        <v>23</v>
      </c>
      <c r="I68" s="62">
        <f t="shared" si="12"/>
        <v>72</v>
      </c>
    </row>
    <row r="69" spans="1:9" s="37" customFormat="1" ht="31.5" customHeight="1" x14ac:dyDescent="0.25">
      <c r="A69" s="220" t="s">
        <v>323</v>
      </c>
      <c r="B69" s="220"/>
      <c r="C69" s="220"/>
      <c r="D69" s="220"/>
      <c r="E69" s="220"/>
      <c r="F69" s="220"/>
      <c r="G69" s="220"/>
      <c r="H69" s="220"/>
      <c r="I69" s="220"/>
    </row>
    <row r="70" spans="1:9" s="37" customFormat="1" ht="30" x14ac:dyDescent="0.25">
      <c r="A70" s="21">
        <v>32</v>
      </c>
      <c r="B70" s="93" t="s">
        <v>324</v>
      </c>
      <c r="C70" s="1" t="s">
        <v>100</v>
      </c>
      <c r="D70" s="30" t="s">
        <v>336</v>
      </c>
      <c r="E70" s="10" t="s">
        <v>1</v>
      </c>
      <c r="F70" s="58">
        <f>SUM(G70:I70)</f>
        <v>2</v>
      </c>
      <c r="G70" s="58">
        <v>2</v>
      </c>
      <c r="H70" s="58">
        <v>0</v>
      </c>
      <c r="I70" s="58">
        <v>0</v>
      </c>
    </row>
    <row r="71" spans="1:9" s="37" customFormat="1" ht="24" x14ac:dyDescent="0.25">
      <c r="A71" s="21">
        <v>33</v>
      </c>
      <c r="B71" s="26" t="s">
        <v>392</v>
      </c>
      <c r="C71" s="1" t="s">
        <v>13</v>
      </c>
      <c r="D71" s="30" t="s">
        <v>395</v>
      </c>
      <c r="E71" s="10" t="s">
        <v>1</v>
      </c>
      <c r="F71" s="58">
        <f>SUM(G71:I71)</f>
        <v>4</v>
      </c>
      <c r="G71" s="58">
        <v>3</v>
      </c>
      <c r="H71" s="58">
        <v>0</v>
      </c>
      <c r="I71" s="58">
        <v>1</v>
      </c>
    </row>
    <row r="72" spans="1:9" s="37" customFormat="1" x14ac:dyDescent="0.25">
      <c r="A72" s="160"/>
      <c r="B72" s="23" t="s">
        <v>71</v>
      </c>
      <c r="C72" s="129"/>
      <c r="D72" s="32"/>
      <c r="E72" s="97"/>
      <c r="F72" s="62">
        <f>SUM(G72:I72)</f>
        <v>6</v>
      </c>
      <c r="G72" s="62">
        <f>SUM(G70:G71)</f>
        <v>5</v>
      </c>
      <c r="H72" s="62">
        <f t="shared" ref="H72:I72" si="13">SUM(H70:H71)</f>
        <v>0</v>
      </c>
      <c r="I72" s="62">
        <f t="shared" si="13"/>
        <v>1</v>
      </c>
    </row>
    <row r="73" spans="1:9" s="37" customFormat="1" ht="36" customHeight="1" x14ac:dyDescent="0.25">
      <c r="A73" s="220" t="s">
        <v>325</v>
      </c>
      <c r="B73" s="220"/>
      <c r="C73" s="220"/>
      <c r="D73" s="220"/>
      <c r="E73" s="220"/>
      <c r="F73" s="220"/>
      <c r="G73" s="220"/>
      <c r="H73" s="220"/>
      <c r="I73" s="220"/>
    </row>
    <row r="74" spans="1:9" s="37" customFormat="1" ht="24" x14ac:dyDescent="0.25">
      <c r="A74" s="21">
        <v>34</v>
      </c>
      <c r="B74" s="93" t="s">
        <v>326</v>
      </c>
      <c r="C74" s="1" t="s">
        <v>100</v>
      </c>
      <c r="D74" s="30" t="s">
        <v>337</v>
      </c>
      <c r="E74" s="10" t="s">
        <v>1</v>
      </c>
      <c r="F74" s="58">
        <f>SUM(G74:I74)</f>
        <v>0</v>
      </c>
      <c r="G74" s="58">
        <v>0</v>
      </c>
      <c r="H74" s="58">
        <v>0</v>
      </c>
      <c r="I74" s="58">
        <v>0</v>
      </c>
    </row>
    <row r="75" spans="1:9" s="37" customFormat="1" ht="24" x14ac:dyDescent="0.25">
      <c r="A75" s="21">
        <v>35</v>
      </c>
      <c r="B75" s="93" t="s">
        <v>327</v>
      </c>
      <c r="C75" s="1" t="s">
        <v>100</v>
      </c>
      <c r="D75" s="30" t="s">
        <v>337</v>
      </c>
      <c r="E75" s="10" t="s">
        <v>1</v>
      </c>
      <c r="F75" s="58">
        <f>SUM(G75:I75)</f>
        <v>3</v>
      </c>
      <c r="G75" s="58">
        <v>2</v>
      </c>
      <c r="H75" s="58">
        <v>0</v>
      </c>
      <c r="I75" s="58">
        <v>1</v>
      </c>
    </row>
    <row r="76" spans="1:9" s="37" customFormat="1" x14ac:dyDescent="0.25">
      <c r="A76" s="160"/>
      <c r="B76" s="23" t="s">
        <v>71</v>
      </c>
      <c r="C76" s="129"/>
      <c r="D76" s="32"/>
      <c r="E76" s="97"/>
      <c r="F76" s="62">
        <f>SUM(G76:I76)</f>
        <v>3</v>
      </c>
      <c r="G76" s="62">
        <f>SUM(G74:G75)</f>
        <v>2</v>
      </c>
      <c r="H76" s="62">
        <f>SUM(H74:H75)</f>
        <v>0</v>
      </c>
      <c r="I76" s="62">
        <f>SUM(I74:I75)</f>
        <v>1</v>
      </c>
    </row>
    <row r="77" spans="1:9" s="37" customFormat="1" ht="35.25" customHeight="1" x14ac:dyDescent="0.25">
      <c r="A77" s="220" t="s">
        <v>333</v>
      </c>
      <c r="B77" s="220"/>
      <c r="C77" s="220"/>
      <c r="D77" s="220"/>
      <c r="E77" s="220"/>
      <c r="F77" s="220"/>
      <c r="G77" s="220"/>
      <c r="H77" s="220"/>
      <c r="I77" s="220"/>
    </row>
    <row r="78" spans="1:9" s="37" customFormat="1" ht="24" x14ac:dyDescent="0.25">
      <c r="A78" s="21">
        <v>36</v>
      </c>
      <c r="B78" s="93" t="s">
        <v>326</v>
      </c>
      <c r="C78" s="1" t="s">
        <v>100</v>
      </c>
      <c r="D78" s="30" t="s">
        <v>338</v>
      </c>
      <c r="E78" s="10" t="s">
        <v>1</v>
      </c>
      <c r="F78" s="58">
        <f>SUM(G78:I78)</f>
        <v>0</v>
      </c>
      <c r="G78" s="58">
        <v>0</v>
      </c>
      <c r="H78" s="58">
        <v>0</v>
      </c>
      <c r="I78" s="58">
        <v>0</v>
      </c>
    </row>
    <row r="79" spans="1:9" s="37" customFormat="1" ht="24" x14ac:dyDescent="0.25">
      <c r="A79" s="21">
        <v>37</v>
      </c>
      <c r="B79" s="93" t="s">
        <v>334</v>
      </c>
      <c r="C79" s="1" t="s">
        <v>100</v>
      </c>
      <c r="D79" s="30" t="s">
        <v>338</v>
      </c>
      <c r="E79" s="10" t="s">
        <v>1</v>
      </c>
      <c r="F79" s="58">
        <f>SUM(G79:I79)</f>
        <v>2</v>
      </c>
      <c r="G79" s="58">
        <v>1</v>
      </c>
      <c r="H79" s="58">
        <v>0</v>
      </c>
      <c r="I79" s="58">
        <v>1</v>
      </c>
    </row>
    <row r="80" spans="1:9" s="37" customFormat="1" x14ac:dyDescent="0.25">
      <c r="A80" s="160"/>
      <c r="B80" s="23" t="s">
        <v>71</v>
      </c>
      <c r="C80" s="129"/>
      <c r="D80" s="32"/>
      <c r="E80" s="97"/>
      <c r="F80" s="62">
        <f>SUM(G80:I80)</f>
        <v>2</v>
      </c>
      <c r="G80" s="62">
        <f>SUM(G78:G79)</f>
        <v>1</v>
      </c>
      <c r="H80" s="62">
        <f>SUM(H78:H79)</f>
        <v>0</v>
      </c>
      <c r="I80" s="62">
        <f>SUM(I78:I79)</f>
        <v>1</v>
      </c>
    </row>
    <row r="81" spans="1:20" s="37" customFormat="1" ht="32.25" customHeight="1" x14ac:dyDescent="0.25">
      <c r="A81" s="220" t="s">
        <v>328</v>
      </c>
      <c r="B81" s="220"/>
      <c r="C81" s="220"/>
      <c r="D81" s="220"/>
      <c r="E81" s="220"/>
      <c r="F81" s="220"/>
      <c r="G81" s="220"/>
      <c r="H81" s="220"/>
      <c r="I81" s="220"/>
    </row>
    <row r="82" spans="1:20" s="37" customFormat="1" ht="53.25" customHeight="1" x14ac:dyDescent="0.25">
      <c r="A82" s="21">
        <v>38</v>
      </c>
      <c r="B82" s="104" t="s">
        <v>329</v>
      </c>
      <c r="C82" s="1" t="s">
        <v>100</v>
      </c>
      <c r="D82" s="30" t="s">
        <v>339</v>
      </c>
      <c r="E82" s="10" t="s">
        <v>1</v>
      </c>
      <c r="F82" s="58">
        <f>SUM(G82:I82)</f>
        <v>0</v>
      </c>
      <c r="G82" s="58">
        <v>0</v>
      </c>
      <c r="H82" s="58">
        <v>0</v>
      </c>
      <c r="I82" s="58">
        <v>0</v>
      </c>
    </row>
    <row r="83" spans="1:20" s="37" customFormat="1" ht="24" x14ac:dyDescent="0.25">
      <c r="A83" s="21">
        <v>39</v>
      </c>
      <c r="B83" s="104" t="s">
        <v>330</v>
      </c>
      <c r="C83" s="1" t="s">
        <v>100</v>
      </c>
      <c r="D83" s="30" t="s">
        <v>339</v>
      </c>
      <c r="E83" s="10" t="s">
        <v>1</v>
      </c>
      <c r="F83" s="58">
        <f>SUM(G83:I83)</f>
        <v>1</v>
      </c>
      <c r="G83" s="58">
        <v>0</v>
      </c>
      <c r="H83" s="58">
        <v>0</v>
      </c>
      <c r="I83" s="58">
        <v>1</v>
      </c>
    </row>
    <row r="84" spans="1:20" s="37" customFormat="1" x14ac:dyDescent="0.25">
      <c r="A84" s="160"/>
      <c r="B84" s="23" t="s">
        <v>71</v>
      </c>
      <c r="C84" s="129"/>
      <c r="D84" s="32"/>
      <c r="E84" s="97"/>
      <c r="F84" s="62">
        <f>SUM(G84:I84)</f>
        <v>1</v>
      </c>
      <c r="G84" s="62">
        <f>SUM(G82:G83)</f>
        <v>0</v>
      </c>
      <c r="H84" s="62">
        <f>SUM(H82:H83)</f>
        <v>0</v>
      </c>
      <c r="I84" s="62">
        <f>SUM(I82:I83)</f>
        <v>1</v>
      </c>
    </row>
    <row r="85" spans="1:20" s="37" customFormat="1" x14ac:dyDescent="0.25">
      <c r="A85" s="220" t="s">
        <v>332</v>
      </c>
      <c r="B85" s="220"/>
      <c r="C85" s="220"/>
      <c r="D85" s="220"/>
      <c r="E85" s="220"/>
      <c r="F85" s="220"/>
      <c r="G85" s="220"/>
      <c r="H85" s="220"/>
      <c r="I85" s="220"/>
    </row>
    <row r="86" spans="1:20" s="149" customFormat="1" ht="24" x14ac:dyDescent="0.25">
      <c r="A86" s="21">
        <v>40</v>
      </c>
      <c r="B86" s="146" t="s">
        <v>331</v>
      </c>
      <c r="C86" s="145" t="s">
        <v>100</v>
      </c>
      <c r="D86" s="147" t="s">
        <v>340</v>
      </c>
      <c r="E86" s="148" t="s">
        <v>1</v>
      </c>
      <c r="F86" s="144">
        <f>SUM(G86:I86)</f>
        <v>5</v>
      </c>
      <c r="G86" s="58">
        <v>5</v>
      </c>
      <c r="H86" s="58">
        <v>0</v>
      </c>
      <c r="I86" s="144">
        <v>0</v>
      </c>
    </row>
    <row r="87" spans="1:20" s="37" customFormat="1" x14ac:dyDescent="0.25">
      <c r="A87" s="160"/>
      <c r="B87" s="23" t="s">
        <v>71</v>
      </c>
      <c r="C87" s="129"/>
      <c r="D87" s="32"/>
      <c r="E87" s="97"/>
      <c r="F87" s="62">
        <f>SUM(G87:I87)</f>
        <v>5</v>
      </c>
      <c r="G87" s="62">
        <f>SUM(G86:G86)</f>
        <v>5</v>
      </c>
      <c r="H87" s="62">
        <f>SUM(H86:H86)</f>
        <v>0</v>
      </c>
      <c r="I87" s="62">
        <f>SUM(I86:I86)</f>
        <v>0</v>
      </c>
    </row>
    <row r="88" spans="1:20" s="37" customFormat="1" x14ac:dyDescent="0.25">
      <c r="A88" s="160"/>
      <c r="B88" s="23" t="s">
        <v>318</v>
      </c>
      <c r="C88" s="129"/>
      <c r="D88" s="32"/>
      <c r="E88" s="11"/>
      <c r="F88" s="62">
        <f>F87+F84+F80+F76+F72+F68</f>
        <v>178</v>
      </c>
      <c r="G88" s="62">
        <f t="shared" ref="G88:I88" si="14">G87+G84+G80+G76+G72+G68</f>
        <v>79</v>
      </c>
      <c r="H88" s="62">
        <f t="shared" si="14"/>
        <v>23</v>
      </c>
      <c r="I88" s="62">
        <f t="shared" si="14"/>
        <v>76</v>
      </c>
    </row>
    <row r="89" spans="1:20" ht="28.5" x14ac:dyDescent="0.25">
      <c r="A89" s="160" t="s">
        <v>0</v>
      </c>
      <c r="B89" s="128" t="s">
        <v>341</v>
      </c>
      <c r="C89" s="10" t="s">
        <v>17</v>
      </c>
      <c r="D89" s="33" t="s">
        <v>23</v>
      </c>
      <c r="E89" s="21"/>
      <c r="F89" s="105">
        <f t="shared" ref="F89:G89" si="15">F88+F62+F55+F45</f>
        <v>8532</v>
      </c>
      <c r="G89" s="105">
        <f t="shared" si="15"/>
        <v>4329</v>
      </c>
      <c r="H89" s="105">
        <f t="shared" ref="H89:I89" si="16">H88+H62+H55+H45</f>
        <v>276</v>
      </c>
      <c r="I89" s="105">
        <f t="shared" si="16"/>
        <v>3927</v>
      </c>
    </row>
    <row r="90" spans="1:20" x14ac:dyDescent="0.25">
      <c r="A90" s="158"/>
      <c r="B90" s="96"/>
      <c r="C90" s="39"/>
      <c r="D90" s="42"/>
      <c r="E90" s="43"/>
      <c r="F90" s="66"/>
      <c r="G90" s="66"/>
      <c r="H90" s="66"/>
      <c r="I90" s="66"/>
    </row>
    <row r="91" spans="1:20" x14ac:dyDescent="0.25">
      <c r="A91" s="157"/>
      <c r="B91" s="94"/>
      <c r="C91" s="94"/>
      <c r="D91" s="94"/>
      <c r="E91" s="94"/>
      <c r="F91" s="94"/>
      <c r="G91" s="157"/>
      <c r="H91" s="157"/>
      <c r="I91" s="94"/>
    </row>
    <row r="92" spans="1:20" x14ac:dyDescent="0.25">
      <c r="A92" s="157"/>
      <c r="B92" s="94"/>
      <c r="C92" s="94"/>
      <c r="D92" s="94"/>
      <c r="E92" s="94"/>
      <c r="F92" s="94"/>
      <c r="G92" s="157"/>
      <c r="H92" s="157"/>
      <c r="I92" s="94"/>
    </row>
    <row r="93" spans="1:20" x14ac:dyDescent="0.25">
      <c r="A93" s="207" t="s">
        <v>343</v>
      </c>
      <c r="B93" s="207"/>
      <c r="C93" s="207"/>
      <c r="D93" s="34"/>
      <c r="E93" s="28"/>
      <c r="F93" s="29"/>
      <c r="G93" s="207" t="s">
        <v>344</v>
      </c>
      <c r="H93" s="207"/>
      <c r="I93" s="207"/>
      <c r="J93" s="207"/>
      <c r="K93" s="207"/>
      <c r="L93" s="207"/>
      <c r="M93" s="207"/>
      <c r="N93" s="207"/>
      <c r="O93" s="207"/>
      <c r="P93" s="207"/>
      <c r="Q93" s="207"/>
      <c r="R93" s="207"/>
      <c r="S93" s="207"/>
      <c r="T93" s="207"/>
    </row>
    <row r="94" spans="1:20" x14ac:dyDescent="0.25">
      <c r="A94" s="159"/>
      <c r="B94" s="95"/>
      <c r="C94" s="95"/>
      <c r="D94" s="89"/>
      <c r="E94" s="43"/>
      <c r="F94" s="29"/>
      <c r="G94" s="159"/>
      <c r="I94" s="95"/>
    </row>
    <row r="95" spans="1:20" x14ac:dyDescent="0.25">
      <c r="A95" s="159"/>
      <c r="B95" s="95"/>
      <c r="C95" s="95"/>
      <c r="D95" s="89"/>
      <c r="E95" s="43"/>
      <c r="F95" s="29"/>
      <c r="G95" s="159"/>
      <c r="I95" s="95"/>
    </row>
    <row r="96" spans="1:20" ht="15.75" x14ac:dyDescent="0.25">
      <c r="A96" s="12"/>
      <c r="B96" s="13"/>
      <c r="C96" s="5"/>
      <c r="D96" s="35"/>
      <c r="G96" s="7"/>
      <c r="I96" s="14"/>
    </row>
    <row r="97" spans="1:9" ht="15.75" x14ac:dyDescent="0.25">
      <c r="A97" s="15" t="s">
        <v>399</v>
      </c>
      <c r="C97" s="15"/>
      <c r="D97" s="34"/>
      <c r="E97" s="4"/>
      <c r="F97" s="15"/>
      <c r="G97" s="15" t="s">
        <v>397</v>
      </c>
      <c r="I97" s="16"/>
    </row>
    <row r="98" spans="1:9" ht="15" customHeight="1" x14ac:dyDescent="0.25">
      <c r="A98" s="174" t="s">
        <v>398</v>
      </c>
      <c r="B98" s="174"/>
      <c r="C98" s="174"/>
      <c r="G98" s="7"/>
    </row>
    <row r="101" spans="1:9" ht="30" x14ac:dyDescent="0.25">
      <c r="B101" s="17" t="s">
        <v>98</v>
      </c>
    </row>
  </sheetData>
  <autoFilter ref="A6:I89"/>
  <mergeCells count="31">
    <mergeCell ref="A77:I77"/>
    <mergeCell ref="D1:I1"/>
    <mergeCell ref="A93:C93"/>
    <mergeCell ref="A98:C98"/>
    <mergeCell ref="A63:I63"/>
    <mergeCell ref="A64:I64"/>
    <mergeCell ref="A69:I69"/>
    <mergeCell ref="A73:I73"/>
    <mergeCell ref="A81:I81"/>
    <mergeCell ref="A85:I85"/>
    <mergeCell ref="B52:I52"/>
    <mergeCell ref="B56:I56"/>
    <mergeCell ref="B57:I57"/>
    <mergeCell ref="B39:I39"/>
    <mergeCell ref="B42:I42"/>
    <mergeCell ref="G93:T93"/>
    <mergeCell ref="B8:I8"/>
    <mergeCell ref="A2:E2"/>
    <mergeCell ref="A3:I3"/>
    <mergeCell ref="A4:E4"/>
    <mergeCell ref="A5:A6"/>
    <mergeCell ref="B5:B6"/>
    <mergeCell ref="C5:E5"/>
    <mergeCell ref="F5:I5"/>
    <mergeCell ref="B46:I46"/>
    <mergeCell ref="B47:I47"/>
    <mergeCell ref="B9:I9"/>
    <mergeCell ref="B20:I20"/>
    <mergeCell ref="B23:I23"/>
    <mergeCell ref="B30:I30"/>
    <mergeCell ref="B35:I35"/>
  </mergeCells>
  <pageMargins left="0.70866141732283472" right="0.70866141732283472" top="0.74803149606299213" bottom="0.74803149606299213" header="0.31496062992125984" footer="0.31496062992125984"/>
  <pageSetup paperSize="9" scale="70" orientation="landscape" r:id="rId1"/>
  <rowBreaks count="5" manualBreakCount="5">
    <brk id="15" max="8" man="1"/>
    <brk id="29" max="8" man="1"/>
    <brk id="49" max="8" man="1"/>
    <brk id="63" max="8" man="1"/>
    <brk id="76" max="8" man="1"/>
  </rowBreaks>
  <colBreaks count="1" manualBreakCount="1">
    <brk id="9"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6</vt:i4>
      </vt:variant>
    </vt:vector>
  </HeadingPairs>
  <TitlesOfParts>
    <vt:vector size="9" baseType="lpstr">
      <vt:lpstr>Приложение 1</vt:lpstr>
      <vt:lpstr>Приложение 2</vt:lpstr>
      <vt:lpstr>Приложение 2а</vt:lpstr>
      <vt:lpstr>'Приложение 1'!Заголовки_для_печати</vt:lpstr>
      <vt:lpstr>'Приложение 2'!Заголовки_для_печати</vt:lpstr>
      <vt:lpstr>'Приложение 2а'!Заголовки_для_печати</vt:lpstr>
      <vt:lpstr>'Приложение 1'!Область_печати</vt:lpstr>
      <vt:lpstr>'Приложение 2'!Область_печати</vt:lpstr>
      <vt:lpstr>'Приложение 2а'!Область_печати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2017-07-13T03:56:46Z</dcterms:modified>
  <cp:contentStatus>Окончательное</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MarkAsFinal">
    <vt:bool>true</vt:bool>
  </property>
</Properties>
</file>