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5" activeTab="30"/>
  </bookViews>
  <sheets>
    <sheet name="Итого" sheetId="28" r:id="rId1"/>
    <sheet name="Свод за 01.04.2019-14.04.2019 " sheetId="6" r:id="rId2"/>
    <sheet name="Отчет за 15.04.2019" sheetId="14" r:id="rId3"/>
    <sheet name="Отчет за 16.04.2019" sheetId="13" r:id="rId4"/>
    <sheet name="Отчет  за 17.04.2019" sheetId="8" r:id="rId5"/>
    <sheet name="Отчет  за 18.04.2019" sheetId="12" r:id="rId6"/>
    <sheet name="Свод  за 19.04.2019-21.04.2019" sheetId="15" r:id="rId7"/>
    <sheet name="Отчет  за 22.04.2019 " sheetId="17" r:id="rId8"/>
    <sheet name="Отчет  за 23.04.2019" sheetId="18" r:id="rId9"/>
    <sheet name="Отчет  за 24.04.2019" sheetId="19" r:id="rId10"/>
    <sheet name="Отчет за 25.04.2019" sheetId="20" r:id="rId11"/>
    <sheet name="Отчет за 26.04.2019-27.04.2019" sheetId="21" r:id="rId12"/>
    <sheet name="Отчет за 29.04.2019" sheetId="22" r:id="rId13"/>
    <sheet name="Отчет за 30.04.2019,04.05.2019" sheetId="23" r:id="rId14"/>
    <sheet name="Отчет за 06.05.2019" sheetId="24" r:id="rId15"/>
    <sheet name="Отчет за 07.05.2019" sheetId="25" r:id="rId16"/>
    <sheet name="Отчет за 08.05.2019, 11.05.2019" sheetId="26" r:id="rId17"/>
    <sheet name="Отчет за 13.05.2019" sheetId="27" r:id="rId18"/>
    <sheet name="отчет за 14.05.2019" sheetId="34" r:id="rId19"/>
    <sheet name="отчет за 15.05.2019" sheetId="35" r:id="rId20"/>
    <sheet name="Отчет за 16.05.2019" sheetId="36" r:id="rId21"/>
    <sheet name="отчет за 17.05.2019, 18.05.2019" sheetId="37" r:id="rId22"/>
    <sheet name="отчет за 20.05.2019" sheetId="38" r:id="rId23"/>
    <sheet name="отчет за 21.05.2019" sheetId="39" r:id="rId24"/>
    <sheet name="отчет за 22.05.2019" sheetId="40" r:id="rId25"/>
    <sheet name="отчет за 23.05.2019" sheetId="41" r:id="rId26"/>
    <sheet name="отчет за 24.05.2019-25.05.2019" sheetId="42" r:id="rId27"/>
    <sheet name="отчет за 27.05.2019" sheetId="43" r:id="rId28"/>
    <sheet name="отчет за 28.05.2019" sheetId="44" r:id="rId29"/>
    <sheet name="отчет за 29.05.2019" sheetId="45" r:id="rId30"/>
    <sheet name="Отчет за 30.05.2019" sheetId="46" r:id="rId3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8" l="1"/>
  <c r="I8" i="28"/>
  <c r="H8" i="28"/>
  <c r="H6" i="28"/>
  <c r="I4" i="28"/>
  <c r="I3" i="28"/>
  <c r="K41" i="46"/>
  <c r="C41" i="46"/>
  <c r="B41" i="46"/>
  <c r="J36" i="28" l="1"/>
  <c r="H21" i="28"/>
  <c r="I13" i="28"/>
  <c r="J8" i="28"/>
  <c r="I6" i="28"/>
  <c r="J5" i="28"/>
  <c r="I5" i="28"/>
  <c r="K41" i="45"/>
  <c r="C41" i="45"/>
  <c r="B41" i="45"/>
  <c r="I21" i="28" l="1"/>
  <c r="K41" i="44"/>
  <c r="C41" i="44"/>
  <c r="B41" i="44"/>
  <c r="H5" i="28" l="1"/>
  <c r="H3" i="28"/>
  <c r="K41" i="43"/>
  <c r="C41" i="43"/>
  <c r="B41" i="43"/>
  <c r="I36" i="28" l="1"/>
  <c r="I31" i="28"/>
  <c r="I24" i="28"/>
  <c r="K41" i="42"/>
  <c r="C41" i="42"/>
  <c r="B41" i="42"/>
  <c r="I23" i="28" l="1"/>
  <c r="C23" i="28" s="1"/>
  <c r="I14" i="28"/>
  <c r="B23" i="28"/>
  <c r="D24" i="28"/>
  <c r="E24" i="28"/>
  <c r="F24" i="28"/>
  <c r="G24" i="28"/>
  <c r="H24" i="28"/>
  <c r="C24" i="28"/>
  <c r="J24" i="28"/>
  <c r="K41" i="41"/>
  <c r="C41" i="41"/>
  <c r="B41" i="41"/>
  <c r="B24" i="28" l="1"/>
  <c r="I22" i="28"/>
  <c r="H7" i="28"/>
  <c r="H4" i="28"/>
  <c r="K41" i="40"/>
  <c r="C41" i="40"/>
  <c r="B41" i="40"/>
  <c r="J21" i="28" l="1"/>
  <c r="K41" i="39"/>
  <c r="C41" i="39"/>
  <c r="B41" i="39"/>
  <c r="K41" i="38" l="1"/>
  <c r="J6" i="28"/>
  <c r="C41" i="38"/>
  <c r="B41" i="38"/>
  <c r="K41" i="37" l="1"/>
  <c r="H39" i="28"/>
  <c r="C41" i="37"/>
  <c r="B41" i="37"/>
  <c r="K41" i="36" l="1"/>
  <c r="C41" i="36"/>
  <c r="B41" i="36"/>
  <c r="K41" i="35" l="1"/>
  <c r="C41" i="35"/>
  <c r="B41" i="35"/>
  <c r="E3" i="28" l="1"/>
  <c r="D3" i="28"/>
  <c r="K41" i="34"/>
  <c r="C41" i="34"/>
  <c r="B41" i="34"/>
  <c r="F39" i="28"/>
  <c r="E39" i="28"/>
  <c r="D39" i="28"/>
  <c r="C39" i="28"/>
  <c r="J39" i="28"/>
  <c r="I7" i="28"/>
  <c r="G39" i="28"/>
  <c r="J37" i="28"/>
  <c r="I37" i="28"/>
  <c r="C37" i="28" s="1"/>
  <c r="H37" i="28"/>
  <c r="G37" i="28"/>
  <c r="F37" i="28"/>
  <c r="E37" i="28"/>
  <c r="D37" i="28"/>
  <c r="B37" i="28" s="1"/>
  <c r="C36" i="28"/>
  <c r="B39" i="28" l="1"/>
  <c r="H36" i="28"/>
  <c r="G36" i="28"/>
  <c r="F36" i="28"/>
  <c r="F5" i="28"/>
  <c r="E5" i="28"/>
  <c r="E36" i="28"/>
  <c r="D36" i="28" l="1"/>
  <c r="B36" i="28" s="1"/>
  <c r="C33" i="28"/>
  <c r="J33" i="28"/>
  <c r="I33" i="28"/>
  <c r="H33" i="28"/>
  <c r="G33" i="28"/>
  <c r="F33" i="28"/>
  <c r="E33" i="28"/>
  <c r="D33" i="28"/>
  <c r="B33" i="28" s="1"/>
  <c r="C32" i="28"/>
  <c r="J32" i="28"/>
  <c r="I32" i="28"/>
  <c r="H32" i="28"/>
  <c r="G32" i="28"/>
  <c r="F32" i="28"/>
  <c r="E32" i="28"/>
  <c r="D32" i="28"/>
  <c r="B32" i="28" s="1"/>
  <c r="J31" i="28"/>
  <c r="C31" i="28"/>
  <c r="H31" i="28"/>
  <c r="G31" i="28"/>
  <c r="F31" i="28"/>
  <c r="E31" i="28"/>
  <c r="D31" i="28"/>
  <c r="B31" i="28" s="1"/>
  <c r="J28" i="28"/>
  <c r="I28" i="28"/>
  <c r="C28" i="28" s="1"/>
  <c r="H28" i="28"/>
  <c r="G28" i="28"/>
  <c r="F28" i="28"/>
  <c r="E28" i="28"/>
  <c r="D28" i="28"/>
  <c r="B28" i="28" s="1"/>
  <c r="J27" i="28" l="1"/>
  <c r="I27" i="28"/>
  <c r="C27" i="28" s="1"/>
  <c r="H27" i="28"/>
  <c r="G27" i="28"/>
  <c r="F27" i="28"/>
  <c r="E27" i="28"/>
  <c r="D27" i="28"/>
  <c r="B27" i="28" s="1"/>
  <c r="C22" i="28"/>
  <c r="J22" i="28"/>
  <c r="H22" i="28"/>
  <c r="G22" i="28"/>
  <c r="F22" i="28"/>
  <c r="E22" i="28"/>
  <c r="D22" i="28"/>
  <c r="B22" i="28" s="1"/>
  <c r="C21" i="28"/>
  <c r="G21" i="28"/>
  <c r="F21" i="28"/>
  <c r="E21" i="28"/>
  <c r="D21" i="28"/>
  <c r="B21" i="28" s="1"/>
  <c r="J18" i="28" l="1"/>
  <c r="I18" i="28"/>
  <c r="C18" i="28" s="1"/>
  <c r="H18" i="28"/>
  <c r="G18" i="28"/>
  <c r="F18" i="28"/>
  <c r="E18" i="28"/>
  <c r="D18" i="28"/>
  <c r="B18" i="28" s="1"/>
  <c r="C17" i="28"/>
  <c r="J17" i="28"/>
  <c r="I17" i="28"/>
  <c r="H17" i="28"/>
  <c r="G17" i="28"/>
  <c r="F17" i="28"/>
  <c r="E17" i="28"/>
  <c r="D7" i="28"/>
  <c r="D17" i="28"/>
  <c r="B17" i="28" s="1"/>
  <c r="C14" i="28"/>
  <c r="C13" i="28"/>
  <c r="C8" i="28" l="1"/>
  <c r="C7" i="28"/>
  <c r="C6" i="28"/>
  <c r="C5" i="28"/>
  <c r="C4" i="28"/>
  <c r="C3" i="28"/>
  <c r="J14" i="28"/>
  <c r="H14" i="28"/>
  <c r="G14" i="28"/>
  <c r="F14" i="28" l="1"/>
  <c r="E14" i="28"/>
  <c r="D14" i="28"/>
  <c r="B14" i="28" s="1"/>
  <c r="J13" i="28"/>
  <c r="G13" i="28"/>
  <c r="F13" i="28"/>
  <c r="E13" i="28"/>
  <c r="D13" i="28"/>
  <c r="J10" i="28"/>
  <c r="J7" i="28"/>
  <c r="J4" i="28"/>
  <c r="J3" i="28"/>
  <c r="I10" i="28"/>
  <c r="H10" i="28"/>
  <c r="J40" i="28" l="1"/>
  <c r="C10" i="28"/>
  <c r="C40" i="28" s="1"/>
  <c r="I40" i="28"/>
  <c r="B13" i="28"/>
  <c r="D10" i="28"/>
  <c r="G10" i="28"/>
  <c r="F10" i="28"/>
  <c r="E10" i="28"/>
  <c r="H40" i="28"/>
  <c r="G8" i="28"/>
  <c r="G7" i="28"/>
  <c r="G6" i="28"/>
  <c r="G5" i="28"/>
  <c r="G4" i="28"/>
  <c r="G3" i="28"/>
  <c r="F8" i="28"/>
  <c r="F6" i="28"/>
  <c r="F7" i="28"/>
  <c r="F4" i="28"/>
  <c r="F3" i="28"/>
  <c r="E8" i="28"/>
  <c r="E7" i="28"/>
  <c r="E6" i="28"/>
  <c r="E4" i="28"/>
  <c r="E40" i="28" s="1"/>
  <c r="D8" i="28"/>
  <c r="D6" i="28"/>
  <c r="D5" i="28"/>
  <c r="B5" i="28" s="1"/>
  <c r="D4" i="28"/>
  <c r="K40" i="28"/>
  <c r="F40" i="28" l="1"/>
  <c r="B3" i="28"/>
  <c r="B6" i="28"/>
  <c r="B7" i="28"/>
  <c r="D40" i="28"/>
  <c r="B4" i="28"/>
  <c r="G40" i="28"/>
  <c r="B8" i="28"/>
  <c r="B10" i="28"/>
  <c r="K41" i="27"/>
  <c r="C41" i="27"/>
  <c r="B41" i="27"/>
  <c r="B40" i="28" l="1"/>
  <c r="K41" i="26"/>
  <c r="C41" i="26"/>
  <c r="B41" i="26"/>
  <c r="K41" i="25" l="1"/>
  <c r="C41" i="25"/>
  <c r="B41" i="25"/>
  <c r="C41" i="24" l="1"/>
  <c r="B41" i="24"/>
  <c r="K41" i="24"/>
  <c r="K41" i="23" l="1"/>
  <c r="C41" i="23"/>
  <c r="B41" i="23"/>
  <c r="K41" i="22" l="1"/>
  <c r="K41" i="21"/>
  <c r="K41" i="20"/>
  <c r="C41" i="22"/>
  <c r="B41" i="22"/>
  <c r="C41" i="21"/>
  <c r="B41" i="21"/>
  <c r="C41" i="20"/>
  <c r="B41" i="20"/>
  <c r="K40" i="19" l="1"/>
  <c r="L39" i="15" l="1"/>
  <c r="K39" i="15"/>
  <c r="L39" i="12"/>
  <c r="K39" i="12"/>
  <c r="B39" i="8"/>
  <c r="L39" i="8"/>
  <c r="K39" i="8"/>
  <c r="K39" i="13" l="1"/>
  <c r="B39" i="14"/>
  <c r="K39" i="14"/>
  <c r="C38" i="6"/>
  <c r="B4" i="6"/>
  <c r="B36" i="6"/>
  <c r="B35" i="6"/>
  <c r="B26" i="6"/>
  <c r="B23" i="6"/>
  <c r="B22" i="6"/>
  <c r="B21" i="6"/>
  <c r="B13" i="6"/>
  <c r="B8" i="6"/>
  <c r="B7" i="6"/>
  <c r="B6" i="6"/>
  <c r="B5" i="6"/>
  <c r="B3" i="6"/>
  <c r="J38" i="6"/>
  <c r="I38" i="6"/>
  <c r="H38" i="6"/>
  <c r="G38" i="6"/>
  <c r="F38" i="6"/>
  <c r="E38" i="6"/>
  <c r="D38" i="6"/>
  <c r="C40" i="19" l="1"/>
  <c r="B40" i="19"/>
  <c r="B40" i="18" l="1"/>
  <c r="C40" i="18"/>
  <c r="C40" i="17" l="1"/>
  <c r="B40" i="17"/>
  <c r="B38" i="6" l="1"/>
  <c r="B39" i="13" l="1"/>
  <c r="B39" i="12" l="1"/>
  <c r="C39" i="13" l="1"/>
  <c r="C39" i="14" l="1"/>
  <c r="C39" i="12" l="1"/>
  <c r="K38" i="6" l="1"/>
  <c r="C39" i="8" l="1"/>
</calcChain>
</file>

<file path=xl/sharedStrings.xml><?xml version="1.0" encoding="utf-8"?>
<sst xmlns="http://schemas.openxmlformats.org/spreadsheetml/2006/main" count="1591" uniqueCount="49">
  <si>
    <t>Тарко-Сале</t>
  </si>
  <si>
    <t>Красноселькупский р-н</t>
  </si>
  <si>
    <t>с. Красноселькуп</t>
  </si>
  <si>
    <t>Надымский р-н</t>
  </si>
  <si>
    <t>Приуральский р-н</t>
  </si>
  <si>
    <t>Пуровский р-н</t>
  </si>
  <si>
    <t>п. Уренгой</t>
  </si>
  <si>
    <t>п. Пурпе</t>
  </si>
  <si>
    <t>Всего по району:</t>
  </si>
  <si>
    <t>Тазовский р-н</t>
  </si>
  <si>
    <t>п. Тазовский</t>
  </si>
  <si>
    <t>Шурышкарский р-н</t>
  </si>
  <si>
    <t>с. Мужи</t>
  </si>
  <si>
    <t>Ямальский р-н</t>
  </si>
  <si>
    <t>с. Новый-Порт</t>
  </si>
  <si>
    <t>с. Яр-Сале</t>
  </si>
  <si>
    <t>Муниципальное образование</t>
  </si>
  <si>
    <t>Всего:</t>
  </si>
  <si>
    <t>с. Горки</t>
  </si>
  <si>
    <t>Овгорт</t>
  </si>
  <si>
    <t xml:space="preserve">Всего обращений по МО </t>
  </si>
  <si>
    <t xml:space="preserve">Колличество зарегистрированных волонтеров в мобильном приложении модуль «СКИТ»
 </t>
  </si>
  <si>
    <t>с. Аксарка</t>
  </si>
  <si>
    <t>г. Салехард</t>
  </si>
  <si>
    <t>г. Губкинский</t>
  </si>
  <si>
    <t>г. Лабытнанги</t>
  </si>
  <si>
    <t>г. Муравленко</t>
  </si>
  <si>
    <t>г. Новый Уренгой</t>
  </si>
  <si>
    <t>г. Ноябрьск</t>
  </si>
  <si>
    <t>г. Надым</t>
  </si>
  <si>
    <t>п. Пангоды</t>
  </si>
  <si>
    <t>п. Белоярск</t>
  </si>
  <si>
    <t>г. Тарко-Сале</t>
  </si>
  <si>
    <t>с. Овгорт</t>
  </si>
  <si>
    <t>с. Газ-Сале</t>
  </si>
  <si>
    <t>Населённый пункт не выяснен</t>
  </si>
  <si>
    <t>Всего обращений по МО</t>
  </si>
  <si>
    <t>п. Панаевск</t>
  </si>
  <si>
    <t>Нераспределенные заявки по оказанию помощи волонтера на отчетную дату</t>
  </si>
  <si>
    <t>В том числе  по оказанию помощи волонтера</t>
  </si>
  <si>
    <t>Анализ по темам и вопросам</t>
  </si>
  <si>
    <t>Прием заявки на выезд волонтёров для помощи в настройке и подключения оборудования</t>
  </si>
  <si>
    <t>Вопросы об отключении аналогового ТВ</t>
  </si>
  <si>
    <t>Где купить?</t>
  </si>
  <si>
    <t xml:space="preserve">Уточнение по вызову волонтера </t>
  </si>
  <si>
    <t>Вопросы о наличии или сроках появления региональных новостных врезок</t>
  </si>
  <si>
    <t>Вопросы о приеме цифрового ТВ в н.п. вне зоны охвата ЦЭТВ</t>
  </si>
  <si>
    <t xml:space="preserve">Проблема с телевизором/приставкой/кабелем, настройка оборуддования </t>
  </si>
  <si>
    <t>п. Пуровск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</si>
</sst>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2"/>
      <color theme="1"/>
      <name val="Times New Roman"/>
      <family val="1"/>
      <charset val="204"/>
    </font>
    <font>
      <b/>
      <sz val="12"/>
      <color rgb="FFFF0000"/>
      <name val="Times New Roman"/>
      <family val="1"/>
      <charset val="204"/>
    </font>
    <font>
      <b/>
      <sz val="11"/>
      <color theme="1"/>
      <name val="Times New Roman"/>
      <family val="1"/>
      <charset val="204"/>
    </font>
    <font>
      <b/>
      <sz val="12"/>
      <name val="Times New Roman"/>
      <family val="1"/>
      <charset val="204"/>
    </font>
    <font>
      <b/>
      <sz val="11"/>
      <name val="Times New Roman"/>
      <family val="1"/>
      <charset val="204"/>
    </font>
    <font>
      <sz val="12"/>
      <color theme="1"/>
      <name val="Times New Roman"/>
      <family val="1"/>
      <charset val="204"/>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cellStyleXfs>
  <cellXfs count="178">
    <xf numFmtId="0" fontId="0" fillId="0" borderId="0" xfId="0"/>
    <xf numFmtId="0" fontId="1"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1"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70" zoomScaleNormal="70" workbookViewId="0">
      <selection activeCell="Q20" sqref="Q20"/>
    </sheetView>
  </sheetViews>
  <sheetFormatPr defaultRowHeight="15.75" x14ac:dyDescent="0.25"/>
  <cols>
    <col min="1" max="1" width="30.140625" style="55" customWidth="1"/>
    <col min="2" max="2" width="14.5703125" style="10" customWidth="1"/>
    <col min="3" max="3" width="24.140625" style="55" customWidth="1"/>
    <col min="4" max="8" width="21.42578125" style="55" customWidth="1"/>
    <col min="9" max="9" width="28.5703125" style="55" customWidth="1"/>
    <col min="10" max="10" width="18" style="55" customWidth="1"/>
    <col min="11" max="11" width="22.5703125" style="55" customWidth="1"/>
    <col min="12" max="16384" width="9.140625" style="4"/>
  </cols>
  <sheetData>
    <row r="1" spans="1:11" ht="33.75" customHeight="1" x14ac:dyDescent="0.25">
      <c r="A1" s="167" t="s">
        <v>16</v>
      </c>
      <c r="B1" s="169" t="s">
        <v>20</v>
      </c>
      <c r="C1" s="163" t="s">
        <v>39</v>
      </c>
      <c r="D1" s="172" t="s">
        <v>40</v>
      </c>
      <c r="E1" s="173"/>
      <c r="F1" s="173"/>
      <c r="G1" s="173"/>
      <c r="H1" s="173"/>
      <c r="I1" s="173"/>
      <c r="J1" s="174"/>
      <c r="K1" s="163" t="s">
        <v>21</v>
      </c>
    </row>
    <row r="2" spans="1:11" ht="78.75" x14ac:dyDescent="0.25">
      <c r="A2" s="168"/>
      <c r="B2" s="170"/>
      <c r="C2" s="171"/>
      <c r="D2" s="95" t="s">
        <v>42</v>
      </c>
      <c r="E2" s="93" t="s">
        <v>43</v>
      </c>
      <c r="F2" s="95" t="s">
        <v>45</v>
      </c>
      <c r="G2" s="95" t="s">
        <v>46</v>
      </c>
      <c r="H2" s="95" t="s">
        <v>47</v>
      </c>
      <c r="I2" s="95" t="s">
        <v>41</v>
      </c>
      <c r="J2" s="95" t="s">
        <v>44</v>
      </c>
      <c r="K2" s="164"/>
    </row>
    <row r="3" spans="1:11" x14ac:dyDescent="0.25">
      <c r="A3" s="93" t="s">
        <v>23</v>
      </c>
      <c r="B3" s="8">
        <f t="shared" ref="B3:B8" si="0">SUM(D3:J3)</f>
        <v>396</v>
      </c>
      <c r="C3" s="8">
        <f t="shared" ref="C3:C8" si="1">SUM(I3)</f>
        <v>238</v>
      </c>
      <c r="D3" s="97">
        <f>SUM('Свод за 01.04.2019-14.04.2019 '!D3,'Отчет за 15.04.2019'!D3,'Отчет за 16.04.2019'!D3,'Отчет  за 17.04.2019'!D3,'Отчет  за 18.04.2019'!D3,'Свод  за 19.04.2019-21.04.2019'!D3,'Отчет  за 22.04.2019 '!D3,'Отчет  за 23.04.2019'!D3,'Отчет  за 24.04.2019'!D3,'Отчет за 25.04.2019'!D3,'Отчет за 26.04.2019-27.04.2019'!D3,'Отчет за 29.04.2019'!D3,'Отчет за 30.04.2019,04.05.2019'!D3,'Отчет за 06.05.2019'!D3,'Отчет за 07.05.2019'!D3,'Отчет за 08.05.2019, 11.05.2019'!D3,'Отчет за 13.05.2019'!D3)</f>
        <v>6</v>
      </c>
      <c r="E3" s="8">
        <f>SUM('Свод за 01.04.2019-14.04.2019 '!E3,'Отчет за 15.04.2019'!E3,'Отчет за 16.04.2019'!E3,'Отчет  за 17.04.2019'!E3,'Отчет  за 18.04.2019'!E3,'Свод  за 19.04.2019-21.04.2019'!E3,'Отчет  за 22.04.2019 '!E3,'Отчет  за 23.04.2019'!E3,'Отчет  за 24.04.2019'!E3,'Отчет за 25.04.2019'!E3,'Отчет за 26.04.2019-27.04.2019'!E3,'Отчет за 29.04.2019'!E3,'Отчет за 30.04.2019,04.05.2019'!E3,'Отчет за 06.05.2019'!E3,'Отчет за 07.05.2019'!E3,'Отчет за 08.05.2019, 11.05.2019'!E3,'Отчет за 13.05.2019'!E3,'отчет за 14.05.2019'!E3)</f>
        <v>24</v>
      </c>
      <c r="F3" s="8">
        <f>SUM('Свод за 01.04.2019-14.04.2019 '!F3,'Отчет за 15.04.2019'!F3,'Отчет за 16.04.2019'!F3,'Отчет  за 17.04.2019'!F3,'Отчет  за 18.04.2019'!F3,'Свод  за 19.04.2019-21.04.2019'!F3,'Отчет  за 22.04.2019 '!F3,'Отчет  за 23.04.2019'!F3,'Отчет  за 24.04.2019'!F3,'Отчет за 25.04.2019'!F3,'Отчет за 26.04.2019-27.04.2019'!F3,'Отчет за 29.04.2019'!F3,'Отчет за 30.04.2019,04.05.2019'!F3,'Отчет за 06.05.2019'!F3,'Отчет за 07.05.2019'!F3,'Отчет за 08.05.2019, 11.05.2019'!F3,'Отчет за 13.05.2019'!F3)</f>
        <v>2</v>
      </c>
      <c r="G3" s="8">
        <f>SUM('Свод за 01.04.2019-14.04.2019 '!G3,'Отчет за 15.04.2019'!G3,'Отчет за 16.04.2019'!G3,'Отчет  за 17.04.2019'!G3,'Отчет  за 18.04.2019'!G3,'Свод  за 19.04.2019-21.04.2019'!G3,'Отчет  за 22.04.2019 '!G3,'Отчет  за 23.04.2019'!G3,'Отчет  за 24.04.2019'!G3,'Отчет за 25.04.2019'!G3,'Отчет за 26.04.2019-27.04.2019'!G3,'Отчет за 29.04.2019'!G3,'Отчет за 30.04.2019,04.05.2019'!G3,'Отчет за 06.05.2019'!G3,'Отчет за 07.05.2019'!G3,'Отчет за 08.05.2019, 11.05.2019'!G3,'Отчет за 13.05.2019'!G3)</f>
        <v>0</v>
      </c>
      <c r="H3" s="8">
        <f>SUM('Свод за 01.04.2019-14.04.2019 '!H3,'Отчет за 15.04.2019'!H3,'Отчет за 16.04.2019'!H3,'Отчет  за 17.04.2019'!H3,'Отчет  за 18.04.2019'!H3,'Свод  за 19.04.2019-21.04.2019'!H3,'Отчет  за 22.04.2019 '!H3,'Отчет  за 23.04.2019'!H3,'Отчет  за 24.04.2019'!H3,'Отчет за 25.04.2019'!H3,'Отчет за 26.04.2019-27.04.2019'!H3,'Отчет за 29.04.2019'!H3,'Отчет за 30.04.2019,04.05.2019'!H3,'Отчет за 06.05.2019'!H3,'Отчет за 07.05.2019'!H3,'Отчет за 08.05.2019, 11.05.2019'!H3,'Отчет за 13.05.2019'!H3,'Отчет за 16.05.2019'!H3,'отчет за 17.05.2019, 18.05.2019'!H3,'отчет за 20.05.2019'!H3,'отчет за 27.05.2019'!H3)</f>
        <v>116</v>
      </c>
      <c r="I3" s="8">
        <f>SUM('Свод за 01.04.2019-14.04.2019 '!I3,'Отчет за 15.04.2019'!I3,'Отчет за 16.04.2019'!I3,'Отчет  за 17.04.2019'!I3,'Отчет  за 18.04.2019'!I3,'Свод  за 19.04.2019-21.04.2019'!I3,'Отчет  за 22.04.2019 '!I3,'Отчет  за 23.04.2019'!I3,'Отчет  за 24.04.2019'!I3,'Отчет за 25.04.2019'!I3,'Отчет за 26.04.2019-27.04.2019'!I3,'Отчет за 29.04.2019'!I3,'Отчет за 30.04.2019,04.05.2019'!I3,'Отчет за 06.05.2019'!I3,'Отчет за 07.05.2019'!I3,'Отчет за 08.05.2019, 11.05.2019'!I3,'Отчет за 13.05.2019'!I3,'отчет за 14.05.2019'!I3,'отчет за 20.05.2019'!I3,'отчет за 23.05.2019'!I3,'отчет за 22.05.2019'!I3,'отчет за 24.05.2019-25.05.2019'!I3,'отчет за 27.05.2019'!I3,'отчет за 29.05.2019'!I3,'Отчет за 30.05.2019'!I3)</f>
        <v>238</v>
      </c>
      <c r="J3" s="8">
        <f>SUM('Свод за 01.04.2019-14.04.2019 '!J3,'Отчет за 15.04.2019'!J3,'Отчет за 16.04.2019'!J3,'Отчет  за 17.04.2019'!J3,'Отчет  за 18.04.2019'!J3,'Свод  за 19.04.2019-21.04.2019'!J3,'Отчет  за 22.04.2019 '!J3,'Отчет  за 23.04.2019'!J3,'Отчет  за 24.04.2019'!J3,'Отчет за 25.04.2019'!J3,'Отчет за 26.04.2019-27.04.2019'!J3,'Отчет за 29.04.2019'!J3,'Отчет за 30.04.2019,04.05.2019'!J3,'Отчет за 06.05.2019'!J3,'Отчет за 07.05.2019'!J3,'Отчет за 08.05.2019, 11.05.2019'!J3,'Отчет за 13.05.2019'!J3)</f>
        <v>10</v>
      </c>
      <c r="K3" s="93">
        <v>9</v>
      </c>
    </row>
    <row r="4" spans="1:11" x14ac:dyDescent="0.25">
      <c r="A4" s="93" t="s">
        <v>24</v>
      </c>
      <c r="B4" s="8">
        <f t="shared" si="0"/>
        <v>47</v>
      </c>
      <c r="C4" s="8">
        <f t="shared" si="1"/>
        <v>23</v>
      </c>
      <c r="D4" s="96">
        <f>SUM('Свод за 01.04.2019-14.04.2019 '!D4,'Отчет за 15.04.2019'!D4,'Отчет за 16.04.2019'!D4,'Отчет  за 17.04.2019'!D4,'Отчет  за 18.04.2019'!D4,'Свод  за 19.04.2019-21.04.2019'!D4,'Отчет  за 22.04.2019 '!D4,'Отчет  за 23.04.2019'!D4,'Отчет  за 24.04.2019'!D4,'Отчет за 25.04.2019'!D4,'Отчет за 26.04.2019-27.04.2019'!D4,'Отчет за 29.04.2019'!D4,'Отчет за 30.04.2019,04.05.2019'!D4,'Отчет за 06.05.2019'!D4,'Отчет за 07.05.2019'!D4,'Отчет за 08.05.2019, 11.05.2019'!D4,'Отчет за 13.05.2019'!D4)</f>
        <v>5</v>
      </c>
      <c r="E4" s="8">
        <f>SUM('Свод за 01.04.2019-14.04.2019 '!E4,'Отчет за 15.04.2019'!E4,'Отчет за 16.04.2019'!E4,'Отчет  за 17.04.2019'!E4,'Отчет  за 18.04.2019'!E4,'Свод  за 19.04.2019-21.04.2019'!E4,'Отчет  за 22.04.2019 '!E4,'Отчет  за 23.04.2019'!E4,'Отчет  за 24.04.2019'!E4,'Отчет за 25.04.2019'!E4,'Отчет за 26.04.2019-27.04.2019'!E4,'Отчет за 29.04.2019'!E4,'Отчет за 30.04.2019,04.05.2019'!E4,'Отчет за 06.05.2019'!E4,'Отчет за 07.05.2019'!E4,'Отчет за 08.05.2019, 11.05.2019'!E4,'Отчет за 13.05.2019'!E4)</f>
        <v>5</v>
      </c>
      <c r="F4" s="8">
        <f>SUM('Свод за 01.04.2019-14.04.2019 '!F4,'Отчет за 15.04.2019'!F4,'Отчет за 16.04.2019'!F4,'Отчет  за 17.04.2019'!F4,'Отчет  за 18.04.2019'!F4,'Свод  за 19.04.2019-21.04.2019'!F4,'Отчет  за 22.04.2019 '!F4,'Отчет  за 23.04.2019'!F4,'Отчет  за 24.04.2019'!F4,'Отчет за 25.04.2019'!F4,'Отчет за 26.04.2019-27.04.2019'!F4,'Отчет за 29.04.2019'!F4,'Отчет за 30.04.2019,04.05.2019'!F4,'Отчет за 06.05.2019'!F4,'Отчет за 07.05.2019'!F4,'Отчет за 08.05.2019, 11.05.2019'!F4,'Отчет за 13.05.2019'!F4)</f>
        <v>0</v>
      </c>
      <c r="G4" s="8">
        <f>SUM('Свод за 01.04.2019-14.04.2019 '!G4,'Отчет за 15.04.2019'!G4,'Отчет за 16.04.2019'!G4,'Отчет  за 17.04.2019'!G4,'Отчет  за 18.04.2019'!G4,'Свод  за 19.04.2019-21.04.2019'!G4,'Отчет  за 22.04.2019 '!G4,'Отчет  за 23.04.2019'!G4,'Отчет  за 24.04.2019'!G4,'Отчет за 25.04.2019'!G4,'Отчет за 26.04.2019-27.04.2019'!G4,'Отчет за 29.04.2019'!G4,'Отчет за 30.04.2019,04.05.2019'!G4,'Отчет за 06.05.2019'!G4,'Отчет за 07.05.2019'!G4,'Отчет за 08.05.2019, 11.05.2019'!G4,'Отчет за 13.05.2019'!G4)</f>
        <v>0</v>
      </c>
      <c r="H4" s="8">
        <f>SUM('Свод за 01.04.2019-14.04.2019 '!H4,'Отчет за 15.04.2019'!H4,'Отчет за 16.04.2019'!H4,'Отчет  за 17.04.2019'!H4,'Отчет  за 18.04.2019'!H4,'Свод  за 19.04.2019-21.04.2019'!H4,'Отчет  за 22.04.2019 '!H4,'Отчет  за 23.04.2019'!H4,'Отчет  за 24.04.2019'!H4,'Отчет за 25.04.2019'!H4,'Отчет за 26.04.2019-27.04.2019'!H4,'Отчет за 29.04.2019'!H4,'Отчет за 30.04.2019,04.05.2019'!H4,'Отчет за 06.05.2019'!H4,'Отчет за 07.05.2019'!H4,'Отчет за 08.05.2019, 11.05.2019'!H4,'Отчет за 13.05.2019'!H4,'Отчет за 16.05.2019'!H4,'отчет за 20.05.2019'!H4,'отчет за 22.05.2019'!H4)</f>
        <v>14</v>
      </c>
      <c r="I4" s="8">
        <f>SUM('Свод за 01.04.2019-14.04.2019 '!I4,'Отчет за 15.04.2019'!I4,'Отчет за 16.04.2019'!I4,'Отчет  за 17.04.2019'!I4,'Отчет  за 18.04.2019'!I4,'Свод  за 19.04.2019-21.04.2019'!I4,'Отчет  за 22.04.2019 '!I4,'Отчет  за 23.04.2019'!I4,'Отчет  за 24.04.2019'!I4,'Отчет за 25.04.2019'!I4,'Отчет за 26.04.2019-27.04.2019'!I4,'Отчет за 29.04.2019'!I4,'Отчет за 30.04.2019,04.05.2019'!I4,'Отчет за 06.05.2019'!I4,'Отчет за 07.05.2019'!I4,'Отчет за 08.05.2019, 11.05.2019'!I4,'Отчет за 13.05.2019'!I4,'отчет за 15.05.2019'!I4,'отчет за 17.05.2019, 18.05.2019'!I4,'отчет за 24.05.2019-25.05.2019'!I4,'Отчет за 30.05.2019'!I4)</f>
        <v>23</v>
      </c>
      <c r="J4" s="8">
        <f>SUM('Свод за 01.04.2019-14.04.2019 '!J4,'Отчет за 15.04.2019'!J4,'Отчет за 16.04.2019'!J4,'Отчет  за 17.04.2019'!J4,'Отчет  за 18.04.2019'!J4,'Свод  за 19.04.2019-21.04.2019'!J4,'Отчет  за 22.04.2019 '!J4,'Отчет  за 23.04.2019'!J4,'Отчет  за 24.04.2019'!J4,'Отчет за 25.04.2019'!J4,'Отчет за 26.04.2019-27.04.2019'!J4,'Отчет за 29.04.2019'!J4,'Отчет за 30.04.2019,04.05.2019'!J4,'Отчет за 06.05.2019'!J4,'Отчет за 07.05.2019'!J4,'Отчет за 08.05.2019, 11.05.2019'!J4,'Отчет за 13.05.2019'!J4)</f>
        <v>0</v>
      </c>
      <c r="K4" s="93">
        <v>11</v>
      </c>
    </row>
    <row r="5" spans="1:11" x14ac:dyDescent="0.25">
      <c r="A5" s="93" t="s">
        <v>25</v>
      </c>
      <c r="B5" s="8">
        <f t="shared" si="0"/>
        <v>97</v>
      </c>
      <c r="C5" s="8">
        <f t="shared" si="1"/>
        <v>65</v>
      </c>
      <c r="D5" s="96">
        <f>SUM('Свод за 01.04.2019-14.04.2019 '!D5,'Отчет за 15.04.2019'!D5,'Отчет за 16.04.2019'!D5,'Отчет  за 17.04.2019'!D5,'Отчет  за 18.04.2019'!D5,'Свод  за 19.04.2019-21.04.2019'!D5,'Отчет  за 22.04.2019 '!D5,'Отчет  за 23.04.2019'!D5,'Отчет  за 24.04.2019'!D5,'Отчет за 25.04.2019'!D5,'Отчет за 26.04.2019-27.04.2019'!D5,'Отчет за 29.04.2019'!D5,'Отчет за 30.04.2019,04.05.2019'!D5,'Отчет за 06.05.2019'!D5,'Отчет за 07.05.2019'!D5,'Отчет за 08.05.2019, 11.05.2019'!D5,'Отчет за 13.05.2019'!D5)</f>
        <v>3</v>
      </c>
      <c r="E5" s="8">
        <f>SUM('Свод за 01.04.2019-14.04.2019 '!E5,'Отчет за 15.04.2019'!E5,'Отчет за 16.04.2019'!E5,'Отчет  за 17.04.2019'!E5,'Отчет  за 18.04.2019'!E5,'Свод  за 19.04.2019-21.04.2019'!E5,'Отчет  за 22.04.2019 '!E5,'Отчет  за 23.04.2019'!E5,'Отчет  за 24.04.2019'!E5,'Отчет за 25.04.2019'!E5,'Отчет за 26.04.2019-27.04.2019'!E5,'Отчет за 29.04.2019'!E5,'Отчет за 30.04.2019,04.05.2019'!E5,'Отчет за 06.05.2019'!E5,'Отчет за 07.05.2019'!E5,'Отчет за 08.05.2019, 11.05.2019'!E5,'Отчет за 13.05.2019'!E5)</f>
        <v>3</v>
      </c>
      <c r="F5" s="8">
        <f>SUM('Свод за 01.04.2019-14.04.2019 '!F5,'Отчет за 15.04.2019'!F5,'Отчет за 16.04.2019'!F5,'Отчет  за 17.04.2019'!F5,'Отчет  за 18.04.2019'!F5,'Свод  за 19.04.2019-21.04.2019'!F5,'Отчет  за 22.04.2019 '!F5,'Отчет  за 23.04.2019'!F5,'Отчет  за 24.04.2019'!F5,'Отчет за 25.04.2019'!F5,'Отчет за 26.04.2019-27.04.2019'!F5,'Отчет за 29.04.2019'!F5,'Отчет за 30.04.2019,04.05.2019'!F5,'Отчет за 06.05.2019'!F5,'Отчет за 07.05.2019'!F5,'Отчет за 08.05.2019, 11.05.2019'!F5,'Отчет за 13.05.2019'!F5)</f>
        <v>0</v>
      </c>
      <c r="G5" s="8">
        <f>SUM('Свод за 01.04.2019-14.04.2019 '!G5,'Отчет за 15.04.2019'!G5,'Отчет за 16.04.2019'!G5,'Отчет  за 17.04.2019'!G5,'Отчет  за 18.04.2019'!G5,'Свод  за 19.04.2019-21.04.2019'!G5,'Отчет  за 22.04.2019 '!G5,'Отчет  за 23.04.2019'!G5,'Отчет  за 24.04.2019'!G5,'Отчет за 25.04.2019'!G5,'Отчет за 26.04.2019-27.04.2019'!G5,'Отчет за 29.04.2019'!G5,'Отчет за 30.04.2019,04.05.2019'!G5,'Отчет за 06.05.2019'!G5,'Отчет за 07.05.2019'!G5,'Отчет за 08.05.2019, 11.05.2019'!G5,'Отчет за 13.05.2019'!G5)</f>
        <v>0</v>
      </c>
      <c r="H5" s="8">
        <f>SUM('Свод за 01.04.2019-14.04.2019 '!H5,'Отчет за 15.04.2019'!H5,'Отчет за 16.04.2019'!H5,'Отчет  за 17.04.2019'!H5,'Отчет  за 18.04.2019'!H5,'Свод  за 19.04.2019-21.04.2019'!H5,'Отчет  за 22.04.2019 '!H5,'Отчет  за 23.04.2019'!H5,'Отчет  за 24.04.2019'!H5,'Отчет за 25.04.2019'!H5,'Отчет за 26.04.2019-27.04.2019'!H5,'Отчет за 29.04.2019'!H5,'Отчет за 30.04.2019,04.05.2019'!H5,'Отчет за 06.05.2019'!H5,'Отчет за 07.05.2019'!H5,'Отчет за 08.05.2019, 11.05.2019'!H5,'Отчет за 13.05.2019'!H5,'отчет за 20.05.2019'!H5,'отчет за 22.05.2019'!H5,'отчет за 23.05.2019'!H5,'отчет за 27.05.2019'!H5)</f>
        <v>23</v>
      </c>
      <c r="I5" s="8">
        <f>SUM('Свод за 01.04.2019-14.04.2019 '!I5,'Отчет за 15.04.2019'!I5,'Отчет за 16.04.2019'!I5,'Отчет  за 17.04.2019'!I5,'Отчет  за 18.04.2019'!I5,'Свод  за 19.04.2019-21.04.2019'!I5,'Отчет  за 22.04.2019 '!I5,'Отчет  за 23.04.2019'!I5,'Отчет  за 24.04.2019'!I5,'Отчет за 25.04.2019'!I5,'Отчет за 26.04.2019-27.04.2019'!I5,'Отчет за 29.04.2019'!I5,'Отчет за 30.04.2019,04.05.2019'!I5,'Отчет за 06.05.2019'!I5,'Отчет за 07.05.2019'!I5,'Отчет за 08.05.2019, 11.05.2019'!I5,'Отчет за 13.05.2019'!I5,'Отчет за 16.05.2019'!I5,'отчет за 23.05.2019'!I5,'отчет за 29.05.2019'!I5,'отчет за 27.05.2019'!I5)</f>
        <v>65</v>
      </c>
      <c r="J5" s="8">
        <f>SUM('Свод за 01.04.2019-14.04.2019 '!J5,'Отчет за 15.04.2019'!J5,'Отчет за 16.04.2019'!J5,'Отчет  за 17.04.2019'!J5,'Отчет  за 18.04.2019'!J5,'Свод  за 19.04.2019-21.04.2019'!J5,'Отчет  за 22.04.2019 '!J5,'Отчет  за 23.04.2019'!J5,'Отчет  за 24.04.2019'!J5,'Отчет за 25.04.2019'!J5,'Отчет за 26.04.2019-27.04.2019'!J5,'Отчет за 29.04.2019'!J5,'Отчет за 30.04.2019,04.05.2019'!J5,'Отчет за 06.05.2019'!J5,'Отчет за 07.05.2019'!J5,'Отчет за 08.05.2019, 11.05.2019'!J5,'Отчет за 13.05.2019'!J5,'отчет за 29.05.2019'!J5)</f>
        <v>3</v>
      </c>
      <c r="K5" s="93">
        <v>14</v>
      </c>
    </row>
    <row r="6" spans="1:11" x14ac:dyDescent="0.25">
      <c r="A6" s="93" t="s">
        <v>26</v>
      </c>
      <c r="B6" s="8">
        <f t="shared" si="0"/>
        <v>106</v>
      </c>
      <c r="C6" s="8">
        <f t="shared" si="1"/>
        <v>73</v>
      </c>
      <c r="D6" s="96">
        <f>SUM('Свод за 01.04.2019-14.04.2019 '!D6,'Отчет за 15.04.2019'!D6,'Отчет за 16.04.2019'!D6,'Отчет  за 17.04.2019'!D6,'Отчет  за 18.04.2019'!D6,'Свод  за 19.04.2019-21.04.2019'!D6,'Отчет  за 22.04.2019 '!D6,'Отчет  за 23.04.2019'!D6,'Отчет  за 24.04.2019'!D6,'Отчет за 25.04.2019'!D6,'Отчет за 26.04.2019-27.04.2019'!D6,'Отчет за 29.04.2019'!D6,'Отчет за 30.04.2019,04.05.2019'!D6,'Отчет за 06.05.2019'!D6,'Отчет за 07.05.2019'!D6,'Отчет за 08.05.2019, 11.05.2019'!D6,'Отчет за 13.05.2019'!D6)</f>
        <v>1</v>
      </c>
      <c r="E6" s="8">
        <f>SUM('Свод за 01.04.2019-14.04.2019 '!E6,'Отчет за 15.04.2019'!E6,'Отчет за 16.04.2019'!E6,'Отчет  за 17.04.2019'!E6,'Отчет  за 18.04.2019'!E6,'Свод  за 19.04.2019-21.04.2019'!E6,'Отчет  за 22.04.2019 '!E6,'Отчет  за 23.04.2019'!E6,'Отчет  за 24.04.2019'!E6,'Отчет за 25.04.2019'!E6,'Отчет за 26.04.2019-27.04.2019'!E6,'Отчет за 29.04.2019'!E6,'Отчет за 30.04.2019,04.05.2019'!E6,'Отчет за 06.05.2019'!E6,'Отчет за 07.05.2019'!E6,'Отчет за 08.05.2019, 11.05.2019'!E6,'Отчет за 13.05.2019'!E6)</f>
        <v>7</v>
      </c>
      <c r="F6" s="8">
        <f>SUM('Свод за 01.04.2019-14.04.2019 '!F6,'Отчет за 15.04.2019'!F6,'Отчет за 16.04.2019'!F6,'Отчет  за 17.04.2019'!F6,'Отчет  за 18.04.2019'!F6,'Свод  за 19.04.2019-21.04.2019'!F6,'Отчет  за 22.04.2019 '!F6,'Отчет  за 23.04.2019'!F6,'Отчет  за 24.04.2019'!F6,'Отчет за 25.04.2019'!F6,'Отчет за 26.04.2019-27.04.2019'!F6,'Отчет за 29.04.2019'!F6,'Отчет за 30.04.2019,04.05.2019'!F6,'Отчет за 06.05.2019'!F6,'Отчет за 07.05.2019'!F6,'Отчет за 08.05.2019, 11.05.2019'!F6,'Отчет за 13.05.2019'!F6)</f>
        <v>0</v>
      </c>
      <c r="G6" s="8">
        <f>SUM('Свод за 01.04.2019-14.04.2019 '!G6,'Отчет за 15.04.2019'!G6,'Отчет за 16.04.2019'!G6,'Отчет  за 17.04.2019'!G6,'Отчет  за 18.04.2019'!G6,'Свод  за 19.04.2019-21.04.2019'!G6,'Отчет  за 22.04.2019 '!G6,'Отчет  за 23.04.2019'!G6,'Отчет  за 24.04.2019'!G6,'Отчет за 25.04.2019'!G6,'Отчет за 26.04.2019-27.04.2019'!G6,'Отчет за 29.04.2019'!G6,'Отчет за 30.04.2019,04.05.2019'!G6,'Отчет за 06.05.2019'!G6,'Отчет за 07.05.2019'!G6,'Отчет за 08.05.2019, 11.05.2019'!G6,'Отчет за 13.05.2019'!G6)</f>
        <v>1</v>
      </c>
      <c r="H6" s="8">
        <f>SUM('Свод за 01.04.2019-14.04.2019 '!H6,'Отчет за 15.04.2019'!H6,'Отчет за 16.04.2019'!H6,'Отчет  за 17.04.2019'!H6,'Отчет  за 18.04.2019'!H6,'Свод  за 19.04.2019-21.04.2019'!H6,'Отчет  за 22.04.2019 '!H6,'Отчет  за 23.04.2019'!H6,'Отчет  за 24.04.2019'!H6,'Отчет за 25.04.2019'!H6,'Отчет за 26.04.2019-27.04.2019'!H6,'Отчет за 29.04.2019'!H6,'Отчет за 30.04.2019,04.05.2019'!H6,'Отчет за 06.05.2019'!H6,'Отчет за 07.05.2019'!H6,'Отчет за 08.05.2019, 11.05.2019'!H6,'Отчет за 13.05.2019'!H6,'отчет за 24.05.2019-25.05.2019'!H6,,'Отчет за 30.05.2019'!H6)</f>
        <v>19</v>
      </c>
      <c r="I6" s="8">
        <f>SUM('Свод за 01.04.2019-14.04.2019 '!I6,'Отчет за 15.04.2019'!I6,'Отчет за 16.04.2019'!I6,'Отчет  за 17.04.2019'!I6,'Отчет  за 18.04.2019'!I6,'Свод  за 19.04.2019-21.04.2019'!I6,'Отчет  за 22.04.2019 '!I6,'Отчет  за 23.04.2019'!I6,'Отчет  за 24.04.2019'!I6,'Отчет за 25.04.2019'!I6,'Отчет за 26.04.2019-27.04.2019'!I6,'Отчет за 29.04.2019'!I6,'Отчет за 30.04.2019,04.05.2019'!I6,'Отчет за 06.05.2019'!I6,'Отчет за 07.05.2019'!I6,'Отчет за 08.05.2019, 11.05.2019'!I6,'Отчет за 13.05.2019'!I6,'отчет за 15.05.2019'!I6,'Отчет за 16.05.2019'!I6,'отчет за 20.05.2019'!I6,'отчет за 21.05.2019'!I6,'отчет за 24.05.2019-25.05.2019'!I6,'отчет за 27.05.2019'!I6,,'отчет за 29.05.2019'!I6)</f>
        <v>73</v>
      </c>
      <c r="J6" s="8">
        <f>SUM('Свод за 01.04.2019-14.04.2019 '!J6,'Отчет за 15.04.2019'!J6,'Отчет за 16.04.2019'!J6,'Отчет  за 17.04.2019'!J6,'Отчет  за 18.04.2019'!J6,'Свод  за 19.04.2019-21.04.2019'!J6,'Отчет  за 22.04.2019 '!J6,'Отчет  за 23.04.2019'!J6,'Отчет  за 24.04.2019'!J6,'Отчет за 25.04.2019'!J6,'Отчет за 26.04.2019-27.04.2019'!J6,'Отчет за 29.04.2019'!J6,'Отчет за 30.04.2019,04.05.2019'!J6,'Отчет за 06.05.2019'!J6,'Отчет за 07.05.2019'!J6,'Отчет за 08.05.2019, 11.05.2019'!J6,'Отчет за 13.05.2019'!J6,'отчет за 20.05.2019'!J6)</f>
        <v>5</v>
      </c>
      <c r="K6" s="93">
        <v>10</v>
      </c>
    </row>
    <row r="7" spans="1:11" x14ac:dyDescent="0.25">
      <c r="A7" s="93" t="s">
        <v>27</v>
      </c>
      <c r="B7" s="8">
        <f t="shared" si="0"/>
        <v>57</v>
      </c>
      <c r="C7" s="8">
        <f t="shared" si="1"/>
        <v>22</v>
      </c>
      <c r="D7" s="96">
        <f>SUM('Свод за 01.04.2019-14.04.2019 '!D7,'Отчет за 15.04.2019'!D7,'Отчет за 16.04.2019'!D7,'Отчет  за 17.04.2019'!D7,'Отчет  за 18.04.2019'!D7,'Свод  за 19.04.2019-21.04.2019'!D7,'Отчет  за 22.04.2019 '!D7,'Отчет  за 23.04.2019'!D7,'Отчет  за 24.04.2019'!D7,'Отчет за 25.04.2019'!D7,'Отчет за 26.04.2019-27.04.2019'!D7,'Отчет за 29.04.2019'!D7,'Отчет за 30.04.2019,04.05.2019'!D7,'Отчет за 06.05.2019'!D7,'Отчет за 07.05.2019'!D7,'Отчет за 08.05.2019, 11.05.2019'!D7,'Отчет за 13.05.2019'!D7)</f>
        <v>1</v>
      </c>
      <c r="E7" s="8">
        <f>SUM('Свод за 01.04.2019-14.04.2019 '!E7,'Отчет за 15.04.2019'!E7,'Отчет за 16.04.2019'!E7,'Отчет  за 17.04.2019'!E7,'Отчет  за 18.04.2019'!E7,'Свод  за 19.04.2019-21.04.2019'!E7,'Отчет  за 22.04.2019 '!E7,'Отчет  за 23.04.2019'!E7,'Отчет  за 24.04.2019'!E7,'Отчет за 25.04.2019'!E7,'Отчет за 26.04.2019-27.04.2019'!E7,'Отчет за 29.04.2019'!E7,'Отчет за 30.04.2019,04.05.2019'!E7,'Отчет за 06.05.2019'!E7,'Отчет за 07.05.2019'!E7,'Отчет за 08.05.2019, 11.05.2019'!E7,'Отчет за 13.05.2019'!E7)</f>
        <v>11</v>
      </c>
      <c r="F7" s="8">
        <f>SUM('Свод за 01.04.2019-14.04.2019 '!F7,'Отчет за 15.04.2019'!F7,'Отчет за 16.04.2019'!F7,'Отчет  за 17.04.2019'!F7,'Отчет  за 18.04.2019'!F7,'Свод  за 19.04.2019-21.04.2019'!F7,'Отчет  за 22.04.2019 '!F7,'Отчет  за 23.04.2019'!F7,'Отчет  за 24.04.2019'!F7,'Отчет за 25.04.2019'!F7,'Отчет за 26.04.2019-27.04.2019'!F7,'Отчет за 29.04.2019'!F7,'Отчет за 30.04.2019,04.05.2019'!F7,'Отчет за 06.05.2019'!F7,'Отчет за 07.05.2019'!F7,'Отчет за 08.05.2019, 11.05.2019'!F7,'Отчет за 13.05.2019'!F7)</f>
        <v>0</v>
      </c>
      <c r="G7" s="8">
        <f>SUM('Свод за 01.04.2019-14.04.2019 '!G7,'Отчет за 15.04.2019'!G7,'Отчет за 16.04.2019'!G7,'Отчет  за 17.04.2019'!G7,'Отчет  за 18.04.2019'!G7,'Свод  за 19.04.2019-21.04.2019'!G7,'Отчет  за 22.04.2019 '!G7,'Отчет  за 23.04.2019'!G7,'Отчет  за 24.04.2019'!G7,'Отчет за 25.04.2019'!G7,'Отчет за 26.04.2019-27.04.2019'!G7,'Отчет за 29.04.2019'!G7,'Отчет за 30.04.2019,04.05.2019'!G7,'Отчет за 06.05.2019'!G7,'Отчет за 07.05.2019'!G7,'Отчет за 08.05.2019, 11.05.2019'!G7,'Отчет за 13.05.2019'!G7)</f>
        <v>0</v>
      </c>
      <c r="H7" s="8">
        <f>SUM('Свод за 01.04.2019-14.04.2019 '!H7,'Отчет за 15.04.2019'!H7,'Отчет за 16.04.2019'!H7,'Отчет  за 17.04.2019'!H7,'Отчет  за 18.04.2019'!H7,'Свод  за 19.04.2019-21.04.2019'!H7,'Отчет  за 22.04.2019 '!H7,'Отчет  за 23.04.2019'!H7,'Отчет  за 24.04.2019'!H7,'Отчет за 25.04.2019'!H7,'Отчет за 26.04.2019-27.04.2019'!H7,'Отчет за 29.04.2019'!H7,'Отчет за 30.04.2019,04.05.2019'!H7,'Отчет за 06.05.2019'!H7,'Отчет за 07.05.2019'!H7,'Отчет за 08.05.2019, 11.05.2019'!H7,'Отчет за 13.05.2019'!H7,'отчет за 15.05.2019'!H7,'отчет за 22.05.2019'!H7)</f>
        <v>22</v>
      </c>
      <c r="I7" s="8">
        <f>SUM('Свод за 01.04.2019-14.04.2019 '!I7,'Отчет за 15.04.2019'!I7,'Отчет за 16.04.2019'!I7,'Отчет  за 17.04.2019'!I7,'Отчет  за 18.04.2019'!I7,'Свод  за 19.04.2019-21.04.2019'!I7,'Отчет  за 22.04.2019 '!I7,'Отчет  за 23.04.2019'!I7,'Отчет  за 24.04.2019'!I7,'Отчет за 25.04.2019'!I7,'Отчет за 26.04.2019-27.04.2019'!I7,'Отчет за 29.04.2019'!I7,'Отчет за 30.04.2019,04.05.2019'!I7,'Отчет за 06.05.2019'!I7,'Отчет за 07.05.2019'!I7,'Отчет за 08.05.2019, 11.05.2019'!I7,'Отчет за 13.05.2019'!I7)</f>
        <v>22</v>
      </c>
      <c r="J7" s="8">
        <f>SUM('Свод за 01.04.2019-14.04.2019 '!J7,'Отчет за 15.04.2019'!J7,'Отчет за 16.04.2019'!J7,'Отчет  за 17.04.2019'!J7,'Отчет  за 18.04.2019'!J7,'Свод  за 19.04.2019-21.04.2019'!J7,'Отчет  за 22.04.2019 '!J7,'Отчет  за 23.04.2019'!J7,'Отчет  за 24.04.2019'!J7,'Отчет за 25.04.2019'!J7,'Отчет за 26.04.2019-27.04.2019'!J7,'Отчет за 29.04.2019'!J7,'Отчет за 30.04.2019,04.05.2019'!J7,'Отчет за 06.05.2019'!J7,'Отчет за 07.05.2019'!J7,'Отчет за 08.05.2019, 11.05.2019'!J7,'Отчет за 13.05.2019'!J7)</f>
        <v>1</v>
      </c>
      <c r="K7" s="93">
        <v>2</v>
      </c>
    </row>
    <row r="8" spans="1:11" x14ac:dyDescent="0.25">
      <c r="A8" s="93" t="s">
        <v>28</v>
      </c>
      <c r="B8" s="8">
        <f t="shared" si="0"/>
        <v>708</v>
      </c>
      <c r="C8" s="8">
        <f t="shared" si="1"/>
        <v>380</v>
      </c>
      <c r="D8" s="8">
        <f>SUM('Свод за 01.04.2019-14.04.2019 '!D8,'Отчет за 15.04.2019'!D8,'Отчет за 16.04.2019'!D8,'Отчет  за 17.04.2019'!D8,'Отчет  за 18.04.2019'!D8,'Свод  за 19.04.2019-21.04.2019'!D8,'Отчет  за 22.04.2019 '!D8,'Отчет  за 23.04.2019'!D8,'Отчет  за 24.04.2019'!D8,'Отчет за 25.04.2019'!D8,'Отчет за 26.04.2019-27.04.2019'!D8,'Отчет за 29.04.2019'!D8,'Отчет за 30.04.2019,04.05.2019'!D8,'Отчет за 06.05.2019'!D8,'Отчет за 07.05.2019'!D8,'Отчет за 08.05.2019, 11.05.2019'!D8,'Отчет за 13.05.2019'!D8)</f>
        <v>2</v>
      </c>
      <c r="E8" s="8">
        <f>SUM('Свод за 01.04.2019-14.04.2019 '!E8,'Отчет за 15.04.2019'!E8,'Отчет за 16.04.2019'!E8,'Отчет  за 17.04.2019'!E8,'Отчет  за 18.04.2019'!E8,'Свод  за 19.04.2019-21.04.2019'!E8,'Отчет  за 22.04.2019 '!E8,'Отчет  за 23.04.2019'!E8,'Отчет  за 24.04.2019'!E8,'Отчет за 25.04.2019'!E8,'Отчет за 26.04.2019-27.04.2019'!E8,'Отчет за 29.04.2019'!E8,'Отчет за 30.04.2019,04.05.2019'!E8,'Отчет за 06.05.2019'!E8,'Отчет за 07.05.2019'!E8,'Отчет за 08.05.2019, 11.05.2019'!E8,'Отчет за 13.05.2019'!E8)</f>
        <v>39</v>
      </c>
      <c r="F8" s="8">
        <f>SUM('Свод за 01.04.2019-14.04.2019 '!F8,'Отчет за 15.04.2019'!F8,'Отчет за 16.04.2019'!F8,'Отчет  за 17.04.2019'!F8,'Отчет  за 18.04.2019'!F8,'Свод  за 19.04.2019-21.04.2019'!F8,'Отчет  за 22.04.2019 '!F8,'Отчет  за 23.04.2019'!F8,'Отчет  за 24.04.2019'!F8,'Отчет за 25.04.2019'!F8,'Отчет за 26.04.2019-27.04.2019'!F8,'Отчет за 29.04.2019'!F8,'Отчет за 30.04.2019,04.05.2019'!F8,'Отчет за 06.05.2019'!F8,'Отчет за 07.05.2019'!F8,'Отчет за 08.05.2019, 11.05.2019'!F8,'Отчет за 13.05.2019'!F8)</f>
        <v>0</v>
      </c>
      <c r="G8" s="8">
        <f>SUM('Свод за 01.04.2019-14.04.2019 '!G8,'Отчет за 15.04.2019'!G8,'Отчет за 16.04.2019'!G8,'Отчет  за 17.04.2019'!G8,'Отчет  за 18.04.2019'!G8,'Свод  за 19.04.2019-21.04.2019'!G8,'Отчет  за 22.04.2019 '!G8,'Отчет  за 23.04.2019'!G8,'Отчет  за 24.04.2019'!G8,'Отчет за 25.04.2019'!G8,'Отчет за 26.04.2019-27.04.2019'!G8,'Отчет за 29.04.2019'!G8,'Отчет за 30.04.2019,04.05.2019'!G8,'Отчет за 06.05.2019'!G8,'Отчет за 07.05.2019'!G8,'Отчет за 08.05.2019, 11.05.2019'!G8,'Отчет за 13.05.2019'!G8)</f>
        <v>0</v>
      </c>
      <c r="H8" s="8">
        <f>SUM('Свод за 01.04.2019-14.04.2019 '!H8,'Отчет за 15.04.2019'!H8,'Отчет за 16.04.2019'!H8,'Отчет  за 17.04.2019'!H8,'Отчет  за 18.04.2019'!H8,'Свод  за 19.04.2019-21.04.2019'!H8,'Отчет  за 22.04.2019 '!H8,'Отчет  за 23.04.2019'!H8,'Отчет  за 24.04.2019'!H8,'Отчет за 25.04.2019'!H8,'Отчет за 26.04.2019-27.04.2019'!H8,'Отчет за 29.04.2019'!H8,'Отчет за 30.04.2019,04.05.2019'!H8,'Отчет за 06.05.2019'!H8,'Отчет за 07.05.2019'!H8,'Отчет за 08.05.2019, 11.05.2019'!H8,'Отчет за 13.05.2019'!H8,'отчет за 14.05.2019'!H8,'отчет за 15.05.2019'!H8,'отчет за 17.05.2019, 18.05.2019'!H8,'отчет за 21.05.2019'!H8,'отчет за 22.05.2019'!H8,'отчет за 24.05.2019-25.05.2019'!H8,'отчет за 27.05.2019'!H8,'Отчет за 30.05.2019'!H8)</f>
        <v>231</v>
      </c>
      <c r="I8" s="8">
        <f>SUM('Свод за 01.04.2019-14.04.2019 '!I8,'Отчет за 15.04.2019'!I8,'Отчет за 16.04.2019'!I8,'Отчет  за 17.04.2019'!I8,'Отчет  за 18.04.2019'!I8,'Свод  за 19.04.2019-21.04.2019'!I8,'Отчет  за 22.04.2019 '!I8,'Отчет  за 23.04.2019'!I8,'Отчет  за 24.04.2019'!I8,'Отчет за 25.04.2019'!I8,'Отчет за 26.04.2019-27.04.2019'!I8,'Отчет за 29.04.2019'!I8,'Отчет за 30.04.2019,04.05.2019'!I8,'Отчет за 06.05.2019'!I8,'Отчет за 07.05.2019'!I8,'Отчет за 08.05.2019, 11.05.2019'!I8,'Отчет за 13.05.2019'!I8,'отчет за 14.05.2019'!I8,'отчет за 15.05.2019'!I8,'Отчет за 16.05.2019'!I8,'отчет за 17.05.2019, 18.05.2019'!I8,'отчет за 20.05.2019'!I8,'отчет за 21.05.2019'!I8,'отчет за 22.05.2019'!I8,'отчет за 23.05.2019'!I8,'отчет за 27.05.2019'!I8,'отчет за 28.05.2019'!I8,'Отчет за 30.05.2019'!I8)</f>
        <v>380</v>
      </c>
      <c r="J8" s="8">
        <f>SUM('Свод за 01.04.2019-14.04.2019 '!J8,'Отчет за 15.04.2019'!J8,'Отчет за 16.04.2019'!J8,'Отчет  за 17.04.2019'!J8,'Отчет  за 18.04.2019'!J8,'Свод  за 19.04.2019-21.04.2019'!J8,'Отчет  за 22.04.2019 '!J8,'Отчет  за 23.04.2019'!J8,'Отчет  за 24.04.2019'!J8,'Отчет за 25.04.2019'!J8,'Отчет за 26.04.2019-27.04.2019'!J8,'Отчет за 29.04.2019'!J8,'Отчет за 30.04.2019,04.05.2019'!J8,'Отчет за 06.05.2019'!J8,'Отчет за 07.05.2019'!J8,'Отчет за 08.05.2019, 11.05.2019'!J8,'Отчет за 13.05.2019'!J8,'отчет за 14.05.2019'!J8,'отчет за 17.05.2019, 18.05.2019'!J8,'отчет за 20.05.2019'!J8,'отчет за 22.05.2019'!J8,'отчет за 27.05.2019'!J8,'отчет за 29.05.2019'!J8)</f>
        <v>56</v>
      </c>
      <c r="K8" s="93">
        <v>12</v>
      </c>
    </row>
    <row r="9" spans="1:11" x14ac:dyDescent="0.25">
      <c r="A9" s="165" t="s">
        <v>1</v>
      </c>
      <c r="B9" s="166"/>
      <c r="C9" s="166"/>
      <c r="D9" s="94"/>
      <c r="E9" s="94"/>
      <c r="F9" s="94"/>
      <c r="G9" s="94"/>
      <c r="H9" s="94"/>
      <c r="I9" s="94"/>
      <c r="J9" s="94"/>
      <c r="K9" s="93">
        <v>6</v>
      </c>
    </row>
    <row r="10" spans="1:11" x14ac:dyDescent="0.25">
      <c r="A10" s="93" t="s">
        <v>2</v>
      </c>
      <c r="B10" s="8">
        <f>SUM(D10:J10)</f>
        <v>3</v>
      </c>
      <c r="C10" s="8">
        <f>SUM(I10)</f>
        <v>0</v>
      </c>
      <c r="D10" s="8">
        <f>SUM('Свод за 01.04.2019-14.04.2019 '!D10,'Отчет за 15.04.2019'!D10,'Отчет за 16.04.2019'!D10,'Отчет  за 17.04.2019'!D10,'Отчет  за 18.04.2019'!D10,'Свод  за 19.04.2019-21.04.2019'!D10,'Отчет  за 22.04.2019 '!D10,'Отчет  за 23.04.2019'!D10,'Отчет  за 24.04.2019'!D10,'Отчет за 25.04.2019'!D10,'Отчет за 26.04.2019-27.04.2019'!D10,'Отчет за 29.04.2019'!D10,'Отчет за 30.04.2019,04.05.2019'!D10,'Отчет за 06.05.2019'!D10,'Отчет за 07.05.2019'!D10,'Отчет за 08.05.2019, 11.05.2019'!D10,'Отчет за 13.05.2019'!D10)</f>
        <v>0</v>
      </c>
      <c r="E10" s="8">
        <f>SUM('Свод за 01.04.2019-14.04.2019 '!E10,'Отчет за 15.04.2019'!E10,'Отчет за 16.04.2019'!E10,'Отчет  за 17.04.2019'!E10,'Отчет  за 18.04.2019'!E10,'Свод  за 19.04.2019-21.04.2019'!E10,'Отчет  за 22.04.2019 '!E10,'Отчет  за 23.04.2019'!E10,'Отчет  за 24.04.2019'!E10,'Отчет за 25.04.2019'!E10,'Отчет за 26.04.2019-27.04.2019'!E10,'Отчет за 29.04.2019'!E10,'Отчет за 30.04.2019,04.05.2019'!E10,'Отчет за 06.05.2019'!E10,'Отчет за 07.05.2019'!E10,'Отчет за 08.05.2019, 11.05.2019'!E10,'Отчет за 13.05.2019'!E10)</f>
        <v>0</v>
      </c>
      <c r="F10" s="8">
        <f>SUM('Свод за 01.04.2019-14.04.2019 '!F10,'Отчет за 15.04.2019'!F10,'Отчет за 16.04.2019'!F10,'Отчет  за 17.04.2019'!F10,'Отчет  за 18.04.2019'!F10,'Свод  за 19.04.2019-21.04.2019'!F10,'Отчет  за 22.04.2019 '!F10,'Отчет  за 23.04.2019'!F10,'Отчет  за 24.04.2019'!F10,'Отчет за 25.04.2019'!F10,'Отчет за 26.04.2019-27.04.2019'!F10,'Отчет за 29.04.2019'!F10,'Отчет за 30.04.2019,04.05.2019'!F10,'Отчет за 06.05.2019'!F10,'Отчет за 07.05.2019'!F10,'Отчет за 08.05.2019, 11.05.2019'!F10,'Отчет за 13.05.2019'!F10)</f>
        <v>0</v>
      </c>
      <c r="G10" s="8">
        <f>SUM('Свод за 01.04.2019-14.04.2019 '!G10,'Отчет за 15.04.2019'!G10,'Отчет за 16.04.2019'!G10,'Отчет  за 17.04.2019'!G10,'Отчет  за 18.04.2019'!G10,'Свод  за 19.04.2019-21.04.2019'!G10,'Отчет  за 22.04.2019 '!G10,'Отчет  за 23.04.2019'!G10,'Отчет  за 24.04.2019'!G10,'Отчет за 25.04.2019'!G10,'Отчет за 26.04.2019-27.04.2019'!G10,'Отчет за 29.04.2019'!G10,'Отчет за 30.04.2019,04.05.2019'!G10,'Отчет за 06.05.2019'!G10,'Отчет за 07.05.2019'!G10,'Отчет за 08.05.2019, 11.05.2019'!G10,'Отчет за 13.05.2019'!G10)</f>
        <v>0</v>
      </c>
      <c r="H10" s="8">
        <f>SUM('Свод за 01.04.2019-14.04.2019 '!H10,'Отчет за 15.04.2019'!H10,'Отчет за 16.04.2019'!H10,'Отчет  за 17.04.2019'!H10,'Отчет  за 18.04.2019'!H10,'Свод  за 19.04.2019-21.04.2019'!H10,'Отчет  за 22.04.2019 '!H10,'Отчет  за 23.04.2019'!H10,'Отчет  за 24.04.2019'!H10,'Отчет за 25.04.2019'!H10,'Отчет за 26.04.2019-27.04.2019'!H10,'Отчет за 29.04.2019'!H10,'Отчет за 30.04.2019,04.05.2019'!H10,'Отчет за 06.05.2019'!H10,'Отчет за 07.05.2019'!H10,'Отчет за 08.05.2019, 11.05.2019'!H10,'Отчет за 13.05.2019'!H10)</f>
        <v>3</v>
      </c>
      <c r="I10" s="8">
        <f>SUM('Свод за 01.04.2019-14.04.2019 '!I10,'Отчет за 15.04.2019'!I10,'Отчет за 16.04.2019'!I10,'Отчет  за 17.04.2019'!I10,'Отчет  за 18.04.2019'!I10,'Свод  за 19.04.2019-21.04.2019'!I10,'Отчет  за 22.04.2019 '!I10,'Отчет  за 23.04.2019'!I10,'Отчет  за 24.04.2019'!I10,'Отчет за 25.04.2019'!I10,'Отчет за 26.04.2019-27.04.2019'!I10,'Отчет за 29.04.2019'!I10,'Отчет за 30.04.2019,04.05.2019'!I10,'Отчет за 06.05.2019'!I10,'Отчет за 07.05.2019'!I10,'Отчет за 08.05.2019, 11.05.2019'!I10,'Отчет за 13.05.2019'!I10)</f>
        <v>0</v>
      </c>
      <c r="J10" s="8">
        <f>SUM('Свод за 01.04.2019-14.04.2019 '!J10,'Отчет за 15.04.2019'!J10,'Отчет за 16.04.2019'!J10,'Отчет  за 17.04.2019'!J10,'Отчет  за 18.04.2019'!J10,'Свод  за 19.04.2019-21.04.2019'!J10,'Отчет  за 22.04.2019 '!J10,'Отчет  за 23.04.2019'!J10,'Отчет  за 24.04.2019'!J10,'Отчет за 25.04.2019'!J10,'Отчет за 26.04.2019-27.04.2019'!J10,'Отчет за 29.04.2019'!J10,'Отчет за 30.04.2019,04.05.2019'!J10,'Отчет за 06.05.2019'!J10,'Отчет за 07.05.2019'!J10,'Отчет за 08.05.2019, 11.05.2019'!J10,'Отчет за 13.05.2019'!J10)</f>
        <v>0</v>
      </c>
      <c r="K10" s="93"/>
    </row>
    <row r="11" spans="1:11" x14ac:dyDescent="0.25">
      <c r="A11" s="93" t="s">
        <v>8</v>
      </c>
      <c r="B11" s="96"/>
      <c r="C11" s="8"/>
      <c r="D11" s="8"/>
      <c r="E11" s="8"/>
      <c r="F11" s="8"/>
      <c r="G11" s="8"/>
      <c r="H11" s="8"/>
      <c r="I11" s="8"/>
      <c r="J11" s="8"/>
      <c r="K11" s="93"/>
    </row>
    <row r="12" spans="1:11" x14ac:dyDescent="0.25">
      <c r="A12" s="165" t="s">
        <v>3</v>
      </c>
      <c r="B12" s="166"/>
      <c r="C12" s="166"/>
      <c r="D12" s="94"/>
      <c r="E12" s="94"/>
      <c r="F12" s="94"/>
      <c r="G12" s="94"/>
      <c r="H12" s="94"/>
      <c r="I12" s="94"/>
      <c r="J12" s="94"/>
      <c r="K12" s="93">
        <v>14</v>
      </c>
    </row>
    <row r="13" spans="1:11" x14ac:dyDescent="0.25">
      <c r="A13" s="93" t="s">
        <v>29</v>
      </c>
      <c r="B13" s="8">
        <f>SUM(D13:J13)</f>
        <v>187</v>
      </c>
      <c r="C13" s="8">
        <f>SUM(I13)</f>
        <v>112</v>
      </c>
      <c r="D13" s="8">
        <f>SUM('Свод за 01.04.2019-14.04.2019 '!D13,'Отчет за 15.04.2019'!D13,'Отчет за 16.04.2019'!D13,'Отчет  за 17.04.2019'!D13,'Отчет  за 18.04.2019'!D13,'Свод  за 19.04.2019-21.04.2019'!D13,'Отчет  за 22.04.2019 '!D13,'Отчет  за 23.04.2019'!D13,'Отчет  за 24.04.2019'!D13,'Отчет за 25.04.2019'!D13,'Отчет за 26.04.2019-27.04.2019'!D13,'Отчет за 29.04.2019'!D13,'Отчет за 30.04.2019,04.05.2019'!D13,'Отчет за 06.05.2019'!D13,'Отчет за 07.05.2019'!D13,'Отчет за 08.05.2019, 11.05.2019'!D13,'Отчет за 13.05.2019'!D13)</f>
        <v>4</v>
      </c>
      <c r="E13" s="8">
        <f>SUM('Свод за 01.04.2019-14.04.2019 '!E13,'Отчет за 15.04.2019'!E13,'Отчет за 16.04.2019'!E13,'Отчет  за 17.04.2019'!E13,'Отчет  за 18.04.2019'!E13,'Свод  за 19.04.2019-21.04.2019'!E13,'Отчет  за 22.04.2019 '!E13,'Отчет  за 23.04.2019'!E13,'Отчет  за 24.04.2019'!E13,'Отчет за 25.04.2019'!E13,'Отчет за 26.04.2019-27.04.2019'!E13,'Отчет за 29.04.2019'!E13,'Отчет за 30.04.2019,04.05.2019'!E13,'Отчет за 06.05.2019'!E13,'Отчет за 07.05.2019'!E13,'Отчет за 08.05.2019, 11.05.2019'!E13,'Отчет за 13.05.2019'!E13)</f>
        <v>13</v>
      </c>
      <c r="F13" s="8">
        <f>SUM('Свод за 01.04.2019-14.04.2019 '!F13,'Отчет за 15.04.2019'!F13,'Отчет за 16.04.2019'!F13,'Отчет  за 17.04.2019'!F13,'Отчет  за 18.04.2019'!F13,'Свод  за 19.04.2019-21.04.2019'!F13,'Отчет  за 22.04.2019 '!F13,'Отчет  за 23.04.2019'!F13,'Отчет  за 24.04.2019'!F13,'Отчет за 25.04.2019'!F13,'Отчет за 26.04.2019-27.04.2019'!F13,'Отчет за 29.04.2019'!F13,'Отчет за 30.04.2019,04.05.2019'!F13,'Отчет за 06.05.2019'!F13,'Отчет за 07.05.2019'!F13,'Отчет за 08.05.2019, 11.05.2019'!F13,'Отчет за 13.05.2019'!F13)</f>
        <v>1</v>
      </c>
      <c r="G13" s="8">
        <f>SUM('Свод за 01.04.2019-14.04.2019 '!G13,'Отчет за 15.04.2019'!G13,'Отчет за 16.04.2019'!G13,'Отчет  за 17.04.2019'!G13,'Отчет  за 18.04.2019'!G13,'Свод  за 19.04.2019-21.04.2019'!G13,'Отчет  за 22.04.2019 '!G13,'Отчет  за 23.04.2019'!G13,'Отчет  за 24.04.2019'!G13,'Отчет за 25.04.2019'!G13,'Отчет за 26.04.2019-27.04.2019'!G13,'Отчет за 29.04.2019'!G13,'Отчет за 30.04.2019,04.05.2019'!G13,'Отчет за 06.05.2019'!G13,'Отчет за 07.05.2019'!G13,'Отчет за 08.05.2019, 11.05.2019'!G13,'Отчет за 13.05.2019'!G13)</f>
        <v>0</v>
      </c>
      <c r="H13" s="8">
        <f>SUM('Свод за 01.04.2019-14.04.2019 '!H13,'Отчет за 15.04.2019'!H13,'Отчет за 16.04.2019'!H13,'Отчет  за 17.04.2019'!H13,'Отчет  за 18.04.2019'!H13,'Свод  за 19.04.2019-21.04.2019'!H13,'Отчет  за 22.04.2019 '!H13,'Отчет  за 23.04.2019'!H13,'Отчет  за 24.04.2019'!H13,'Отчет за 25.04.2019'!H13,'Отчет за 26.04.2019-27.04.2019'!H13,'Отчет за 29.04.2019'!H13,'Отчет за 30.04.2019,04.05.2019'!H13,'Отчет за 06.05.2019'!H13,'Отчет за 07.05.2019'!H13,'Отчет за 08.05.2019, 11.05.2019'!H13,'Отчет за 13.05.2019'!H13,'отчет за 20.05.2019'!H13,'отчет за 21.05.2019'!H13,'отчет за 23.05.2019'!H13,'отчет за 27.05.2019'!H13,'Отчет за 30.05.2019'!H13)</f>
        <v>55</v>
      </c>
      <c r="I13" s="8">
        <f>SUM('Свод за 01.04.2019-14.04.2019 '!I13,'Отчет за 15.04.2019'!I13,'Отчет за 16.04.2019'!I13,'Отчет  за 17.04.2019'!I13,'Отчет  за 18.04.2019'!I13,'Свод  за 19.04.2019-21.04.2019'!I13,'Отчет  за 22.04.2019 '!I13,'Отчет  за 23.04.2019'!I13,'Отчет  за 24.04.2019'!I13,'Отчет за 25.04.2019'!I13,'Отчет за 26.04.2019-27.04.2019'!I13,'Отчет за 29.04.2019'!I13,'Отчет за 30.04.2019,04.05.2019'!I13,'Отчет за 06.05.2019'!I13,'Отчет за 07.05.2019'!I13,'Отчет за 08.05.2019, 11.05.2019'!I13,'Отчет за 13.05.2019'!I13,'отчет за 14.05.2019'!I13,'отчет за 15.05.2019'!I13,'Отчет за 16.05.2019'!I13,'отчет за 17.05.2019, 18.05.2019'!I13,'отчет за 21.05.2019'!I13,'отчет за 24.05.2019-25.05.2019'!I13,'отчет за 27.05.2019'!I13,'отчет за 28.05.2019'!I13,'отчет за 29.05.2019'!I13)</f>
        <v>112</v>
      </c>
      <c r="J13" s="8">
        <f>SUM('Свод за 01.04.2019-14.04.2019 '!J13,'Отчет за 15.04.2019'!J13,'Отчет за 16.04.2019'!J13,'Отчет  за 17.04.2019'!J13,'Отчет  за 18.04.2019'!J13,'Свод  за 19.04.2019-21.04.2019'!J13,'Отчет  за 22.04.2019 '!J13,'Отчет  за 23.04.2019'!J13,'Отчет  за 24.04.2019'!J13,'Отчет за 25.04.2019'!J13,'Отчет за 26.04.2019-27.04.2019'!J13,'Отчет за 29.04.2019'!J13,'Отчет за 30.04.2019,04.05.2019'!J13,'Отчет за 06.05.2019'!J13,'Отчет за 07.05.2019'!J13,'Отчет за 08.05.2019, 11.05.2019'!J13,'Отчет за 13.05.2019'!J13)</f>
        <v>2</v>
      </c>
      <c r="K13" s="93"/>
    </row>
    <row r="14" spans="1:11" x14ac:dyDescent="0.25">
      <c r="A14" s="93" t="s">
        <v>30</v>
      </c>
      <c r="B14" s="8">
        <f>SUM(D14:J14)</f>
        <v>16</v>
      </c>
      <c r="C14" s="8">
        <f>SUM(I14)</f>
        <v>10</v>
      </c>
      <c r="D14" s="8">
        <f>SUM('Свод за 01.04.2019-14.04.2019 '!D14,'Отчет за 15.04.2019'!D14,'Отчет за 16.04.2019'!D14,'Отчет  за 17.04.2019'!D14,'Отчет  за 18.04.2019'!D14,'Свод  за 19.04.2019-21.04.2019'!D14,'Отчет  за 22.04.2019 '!D14,'Отчет  за 23.04.2019'!D14,'Отчет  за 24.04.2019'!D14,'Отчет за 25.04.2019'!D14,'Отчет за 26.04.2019-27.04.2019'!D14,'Отчет за 29.04.2019'!D14,'Отчет за 30.04.2019,04.05.2019'!D14,'Отчет за 06.05.2019'!D14,'Отчет за 07.05.2019'!D14,'Отчет за 08.05.2019, 11.05.2019'!D14,'Отчет за 13.05.2019'!D14)</f>
        <v>0</v>
      </c>
      <c r="E14" s="8">
        <f>SUM('Свод за 01.04.2019-14.04.2019 '!E14,'Отчет за 15.04.2019'!E14,'Отчет за 16.04.2019'!E14,'Отчет  за 17.04.2019'!E14,'Отчет  за 18.04.2019'!E14,'Свод  за 19.04.2019-21.04.2019'!E14,'Отчет  за 22.04.2019 '!E14,'Отчет  за 23.04.2019'!E14,'Отчет  за 24.04.2019'!E14,'Отчет за 25.04.2019'!E14,'Отчет за 26.04.2019-27.04.2019'!E14,'Отчет за 29.04.2019'!E14,'Отчет за 30.04.2019,04.05.2019'!E14,'Отчет за 06.05.2019'!E14,'Отчет за 07.05.2019'!E14,'Отчет за 08.05.2019, 11.05.2019'!E14,'Отчет за 13.05.2019'!E14)</f>
        <v>1</v>
      </c>
      <c r="F14" s="8">
        <f>SUM('Свод за 01.04.2019-14.04.2019 '!F14,'Отчет за 15.04.2019'!F14,'Отчет за 16.04.2019'!F14,'Отчет  за 17.04.2019'!F14,'Отчет  за 18.04.2019'!F14,'Свод  за 19.04.2019-21.04.2019'!F14,'Отчет  за 22.04.2019 '!F14,'Отчет  за 23.04.2019'!F14,'Отчет  за 24.04.2019'!F14,'Отчет за 25.04.2019'!F14,'Отчет за 26.04.2019-27.04.2019'!F14,'Отчет за 29.04.2019'!F14,'Отчет за 30.04.2019,04.05.2019'!F14,'Отчет за 06.05.2019'!F14,'Отчет за 07.05.2019'!F14,'Отчет за 08.05.2019, 11.05.2019'!F14,'Отчет за 13.05.2019'!F14)</f>
        <v>0</v>
      </c>
      <c r="G14" s="8">
        <f>SUM('Свод за 01.04.2019-14.04.2019 '!G14,'Отчет за 15.04.2019'!G14,'Отчет за 16.04.2019'!G14,'Отчет  за 17.04.2019'!G14,'Отчет  за 18.04.2019'!G14,'Свод  за 19.04.2019-21.04.2019'!G14,'Отчет  за 22.04.2019 '!G14,'Отчет  за 23.04.2019'!G14,'Отчет  за 24.04.2019'!G14,'Отчет за 25.04.2019'!G14,'Отчет за 26.04.2019-27.04.2019'!G14,'Отчет за 29.04.2019'!G14,'Отчет за 30.04.2019,04.05.2019'!G14,'Отчет за 06.05.2019'!G14,'Отчет за 07.05.2019'!G14,'Отчет за 08.05.2019, 11.05.2019'!G14,'Отчет за 13.05.2019'!G14)</f>
        <v>0</v>
      </c>
      <c r="H14" s="8">
        <f>SUM('Свод за 01.04.2019-14.04.2019 '!H14,'Отчет за 15.04.2019'!H14,'Отчет за 16.04.2019'!H14,'Отчет  за 17.04.2019'!H14,'Отчет  за 18.04.2019'!H14,'Свод  за 19.04.2019-21.04.2019'!H14,'Отчет  за 22.04.2019 '!H14,'Отчет  за 23.04.2019'!H14,'Отчет  за 24.04.2019'!H14,'Отчет за 25.04.2019'!H14,'Отчет за 26.04.2019-27.04.2019'!H14,'Отчет за 29.04.2019'!H14,'Отчет за 30.04.2019,04.05.2019'!H14,'Отчет за 06.05.2019'!H14,'Отчет за 07.05.2019'!H14,'Отчет за 08.05.2019, 11.05.2019'!H14,'Отчет за 13.05.2019'!H14)</f>
        <v>4</v>
      </c>
      <c r="I14" s="8">
        <f>SUM('Свод за 01.04.2019-14.04.2019 '!I14,'Отчет за 15.04.2019'!I14,'Отчет за 16.04.2019'!I14,'Отчет  за 17.04.2019'!I14,'Отчет  за 18.04.2019'!I14,'Свод  за 19.04.2019-21.04.2019'!I14,'Отчет  за 22.04.2019 '!I14,'Отчет  за 23.04.2019'!I14,'Отчет  за 24.04.2019'!I14,'Отчет за 25.04.2019'!I14,'Отчет за 26.04.2019-27.04.2019'!I14,'Отчет за 29.04.2019'!I14,'Отчет за 30.04.2019,04.05.2019'!I14,'Отчет за 06.05.2019'!I14,'Отчет за 07.05.2019'!I14,'Отчет за 08.05.2019, 11.05.2019'!I14,'Отчет за 13.05.2019'!I14,'отчет за 22.05.2019'!I14,'отчет за 23.05.2019'!I14)</f>
        <v>10</v>
      </c>
      <c r="J14" s="8">
        <f>SUM('Свод за 01.04.2019-14.04.2019 '!J14,'Отчет за 15.04.2019'!J14,'Отчет за 16.04.2019'!J14,'Отчет  за 17.04.2019'!J14,'Отчет  за 18.04.2019'!J14,'Свод  за 19.04.2019-21.04.2019'!J14,'Отчет  за 22.04.2019 '!J14,'Отчет  за 23.04.2019'!J14,'Отчет  за 24.04.2019'!J14,'Отчет за 25.04.2019'!J14,'Отчет за 26.04.2019-27.04.2019'!J14,'Отчет за 29.04.2019'!J14,'Отчет за 30.04.2019,04.05.2019'!J14,'Отчет за 06.05.2019'!J14,'Отчет за 07.05.2019'!J14,'Отчет за 08.05.2019, 11.05.2019'!J14,'Отчет за 13.05.2019'!J14)</f>
        <v>1</v>
      </c>
      <c r="K14" s="93"/>
    </row>
    <row r="15" spans="1:11" x14ac:dyDescent="0.25">
      <c r="A15" s="93" t="s">
        <v>8</v>
      </c>
      <c r="B15" s="96"/>
      <c r="C15" s="94"/>
      <c r="D15" s="94"/>
      <c r="E15" s="94"/>
      <c r="F15" s="94"/>
      <c r="G15" s="94"/>
      <c r="H15" s="94"/>
      <c r="I15" s="94"/>
      <c r="J15" s="94"/>
      <c r="K15" s="93"/>
    </row>
    <row r="16" spans="1:11" x14ac:dyDescent="0.25">
      <c r="A16" s="165" t="s">
        <v>4</v>
      </c>
      <c r="B16" s="166"/>
      <c r="C16" s="166"/>
      <c r="D16" s="94"/>
      <c r="E16" s="94"/>
      <c r="F16" s="94"/>
      <c r="G16" s="94"/>
      <c r="H16" s="94"/>
      <c r="I16" s="94"/>
      <c r="J16" s="94"/>
      <c r="K16" s="93">
        <v>16</v>
      </c>
    </row>
    <row r="17" spans="1:12" x14ac:dyDescent="0.25">
      <c r="A17" s="93" t="s">
        <v>22</v>
      </c>
      <c r="B17" s="8">
        <f>SUM(D17:J17)</f>
        <v>8</v>
      </c>
      <c r="C17" s="8">
        <f>SUM(I17)</f>
        <v>0</v>
      </c>
      <c r="D17" s="8">
        <f>SUM('Свод за 01.04.2019-14.04.2019 '!D17,'Отчет за 15.04.2019'!D17,'Отчет за 16.04.2019'!D17,'Отчет  за 17.04.2019'!D17,'Отчет  за 18.04.2019'!D17,'Свод  за 19.04.2019-21.04.2019'!D17,'Отчет  за 22.04.2019 '!D17,'Отчет  за 23.04.2019'!D17,'Отчет  за 24.04.2019'!D17,'Отчет за 25.04.2019'!D17,'Отчет за 26.04.2019-27.04.2019'!D17,'Отчет за 29.04.2019'!D17,'Отчет за 30.04.2019,04.05.2019'!D17,'Отчет за 06.05.2019'!D17,'Отчет за 07.05.2019'!D17,'Отчет за 08.05.2019, 11.05.2019'!D17,'Отчет за 13.05.2019'!D17)</f>
        <v>0</v>
      </c>
      <c r="E17" s="8">
        <f>SUM('Свод за 01.04.2019-14.04.2019 '!E17,'Отчет за 15.04.2019'!E17,'Отчет за 16.04.2019'!E17,'Отчет  за 17.04.2019'!E17,'Отчет  за 18.04.2019'!E17,'Свод  за 19.04.2019-21.04.2019'!E17,'Отчет  за 22.04.2019 '!E17,'Отчет  за 23.04.2019'!E17,'Отчет  за 24.04.2019'!E17,'Отчет за 25.04.2019'!E17,'Отчет за 26.04.2019-27.04.2019'!E17,'Отчет за 29.04.2019'!E17,'Отчет за 30.04.2019,04.05.2019'!E17,'Отчет за 06.05.2019'!E17,'Отчет за 07.05.2019'!E17,'Отчет за 08.05.2019, 11.05.2019'!E17,'Отчет за 13.05.2019'!E17)</f>
        <v>0</v>
      </c>
      <c r="F17" s="8">
        <f>SUM('Свод за 01.04.2019-14.04.2019 '!F17,'Отчет за 15.04.2019'!F17,'Отчет за 16.04.2019'!F17,'Отчет  за 17.04.2019'!F17,'Отчет  за 18.04.2019'!F17,'Свод  за 19.04.2019-21.04.2019'!F17,'Отчет  за 22.04.2019 '!F17,'Отчет  за 23.04.2019'!F17,'Отчет  за 24.04.2019'!F17,'Отчет за 25.04.2019'!F17,'Отчет за 26.04.2019-27.04.2019'!F17,'Отчет за 29.04.2019'!F17,'Отчет за 30.04.2019,04.05.2019'!F17,'Отчет за 06.05.2019'!F17,'Отчет за 07.05.2019'!F17,'Отчет за 08.05.2019, 11.05.2019'!F17,'Отчет за 13.05.2019'!F17)</f>
        <v>0</v>
      </c>
      <c r="G17" s="8">
        <f>SUM('Свод за 01.04.2019-14.04.2019 '!G17,'Отчет за 15.04.2019'!G17,'Отчет за 16.04.2019'!G17,'Отчет  за 17.04.2019'!G17,'Отчет  за 18.04.2019'!G17,'Свод  за 19.04.2019-21.04.2019'!G17,'Отчет  за 22.04.2019 '!G17,'Отчет  за 23.04.2019'!G17,'Отчет  за 24.04.2019'!G17,'Отчет за 25.04.2019'!G17,'Отчет за 26.04.2019-27.04.2019'!G17,'Отчет за 29.04.2019'!G17,'Отчет за 30.04.2019,04.05.2019'!G17,'Отчет за 06.05.2019'!G17,'Отчет за 07.05.2019'!G17,'Отчет за 08.05.2019, 11.05.2019'!G17,'Отчет за 13.05.2019'!G17)</f>
        <v>0</v>
      </c>
      <c r="H17" s="8">
        <f>SUM('Свод за 01.04.2019-14.04.2019 '!H17,'Отчет за 15.04.2019'!H17,'Отчет за 16.04.2019'!H17,'Отчет  за 17.04.2019'!H17,'Отчет  за 18.04.2019'!H17,'Свод  за 19.04.2019-21.04.2019'!H17,'Отчет  за 22.04.2019 '!H17,'Отчет  за 23.04.2019'!H17,'Отчет  за 24.04.2019'!H17,'Отчет за 25.04.2019'!H17,'Отчет за 26.04.2019-27.04.2019'!H17,'Отчет за 29.04.2019'!H17,'Отчет за 30.04.2019,04.05.2019'!H17,'Отчет за 06.05.2019'!H17,'Отчет за 07.05.2019'!H17,'Отчет за 08.05.2019, 11.05.2019'!H17,'Отчет за 13.05.2019'!H17)</f>
        <v>8</v>
      </c>
      <c r="I17" s="8">
        <f>SUM('Свод за 01.04.2019-14.04.2019 '!I17,'Отчет за 15.04.2019'!I17,'Отчет за 16.04.2019'!I17,'Отчет  за 17.04.2019'!I17,'Отчет  за 18.04.2019'!I17,'Свод  за 19.04.2019-21.04.2019'!I17,'Отчет  за 22.04.2019 '!I17,'Отчет  за 23.04.2019'!I17,'Отчет  за 24.04.2019'!I17,'Отчет за 25.04.2019'!I17,'Отчет за 26.04.2019-27.04.2019'!I17,'Отчет за 29.04.2019'!I17,'Отчет за 30.04.2019,04.05.2019'!I17,'Отчет за 06.05.2019'!I17,'Отчет за 07.05.2019'!I17,'Отчет за 08.05.2019, 11.05.2019'!I17,'Отчет за 13.05.2019'!I17)</f>
        <v>0</v>
      </c>
      <c r="J17" s="8">
        <f>SUM('Свод за 01.04.2019-14.04.2019 '!J17,'Отчет за 15.04.2019'!J17,'Отчет за 16.04.2019'!J17,'Отчет  за 17.04.2019'!J17,'Отчет  за 18.04.2019'!J17,'Свод  за 19.04.2019-21.04.2019'!J17,'Отчет  за 22.04.2019 '!J17,'Отчет  за 23.04.2019'!J17,'Отчет  за 24.04.2019'!J17,'Отчет за 25.04.2019'!J17,'Отчет за 26.04.2019-27.04.2019'!J17,'Отчет за 29.04.2019'!J17,'Отчет за 30.04.2019,04.05.2019'!J17,'Отчет за 06.05.2019'!J17,'Отчет за 07.05.2019'!J17,'Отчет за 08.05.2019, 11.05.2019'!J17,'Отчет за 13.05.2019'!J17)</f>
        <v>0</v>
      </c>
      <c r="K17" s="93"/>
    </row>
    <row r="18" spans="1:12" x14ac:dyDescent="0.25">
      <c r="A18" s="93" t="s">
        <v>31</v>
      </c>
      <c r="B18" s="8">
        <f>SUM(D18:J18)</f>
        <v>2</v>
      </c>
      <c r="C18" s="8">
        <f>SUM(I18)</f>
        <v>0</v>
      </c>
      <c r="D18" s="8">
        <f>SUM('Свод за 01.04.2019-14.04.2019 '!D18,'Отчет за 15.04.2019'!D18,'Отчет за 16.04.2019'!D18,'Отчет  за 17.04.2019'!D18,'Отчет  за 18.04.2019'!D18,'Свод  за 19.04.2019-21.04.2019'!D18,'Отчет  за 22.04.2019 '!D18,'Отчет  за 23.04.2019'!D18,'Отчет  за 24.04.2019'!D18,'Отчет за 25.04.2019'!D18,'Отчет за 26.04.2019-27.04.2019'!D18,'Отчет за 29.04.2019'!D18,'Отчет за 30.04.2019,04.05.2019'!D18,'Отчет за 06.05.2019'!D18,'Отчет за 07.05.2019'!D18,'Отчет за 08.05.2019, 11.05.2019'!D18,'Отчет за 13.05.2019'!D18)</f>
        <v>0</v>
      </c>
      <c r="E18" s="8">
        <f>SUM('Свод за 01.04.2019-14.04.2019 '!E18,'Отчет за 15.04.2019'!E18,'Отчет за 16.04.2019'!E18,'Отчет  за 17.04.2019'!E18,'Отчет  за 18.04.2019'!E18,'Свод  за 19.04.2019-21.04.2019'!E18,'Отчет  за 22.04.2019 '!E18,'Отчет  за 23.04.2019'!E18,'Отчет  за 24.04.2019'!E18,'Отчет за 25.04.2019'!E18,'Отчет за 26.04.2019-27.04.2019'!E18,'Отчет за 29.04.2019'!E18,'Отчет за 30.04.2019,04.05.2019'!E18,'Отчет за 06.05.2019'!E18,'Отчет за 07.05.2019'!E18,'Отчет за 08.05.2019, 11.05.2019'!E18,'Отчет за 13.05.2019'!E18)</f>
        <v>0</v>
      </c>
      <c r="F18" s="8">
        <f>SUM('Свод за 01.04.2019-14.04.2019 '!F18,'Отчет за 15.04.2019'!F18,'Отчет за 16.04.2019'!F18,'Отчет  за 17.04.2019'!F18,'Отчет  за 18.04.2019'!F18,'Свод  за 19.04.2019-21.04.2019'!F18,'Отчет  за 22.04.2019 '!F18,'Отчет  за 23.04.2019'!F18,'Отчет  за 24.04.2019'!F18,'Отчет за 25.04.2019'!F18,'Отчет за 26.04.2019-27.04.2019'!F18,'Отчет за 29.04.2019'!F18,'Отчет за 30.04.2019,04.05.2019'!F18,'Отчет за 06.05.2019'!F18,'Отчет за 07.05.2019'!F18,'Отчет за 08.05.2019, 11.05.2019'!F18,'Отчет за 13.05.2019'!F18)</f>
        <v>0</v>
      </c>
      <c r="G18" s="8">
        <f>SUM('Свод за 01.04.2019-14.04.2019 '!G18,'Отчет за 15.04.2019'!G18,'Отчет за 16.04.2019'!G18,'Отчет  за 17.04.2019'!G18,'Отчет  за 18.04.2019'!G18,'Свод  за 19.04.2019-21.04.2019'!G18,'Отчет  за 22.04.2019 '!G18,'Отчет  за 23.04.2019'!G18,'Отчет  за 24.04.2019'!G18,'Отчет за 25.04.2019'!G18,'Отчет за 26.04.2019-27.04.2019'!G18,'Отчет за 29.04.2019'!G18,'Отчет за 30.04.2019,04.05.2019'!G18,'Отчет за 06.05.2019'!G18,'Отчет за 07.05.2019'!G18,'Отчет за 08.05.2019, 11.05.2019'!G18,'Отчет за 13.05.2019'!G18)</f>
        <v>0</v>
      </c>
      <c r="H18" s="8">
        <f>SUM('Свод за 01.04.2019-14.04.2019 '!H18,'Отчет за 15.04.2019'!H18,'Отчет за 16.04.2019'!H18,'Отчет  за 17.04.2019'!H18,'Отчет  за 18.04.2019'!H18,'Свод  за 19.04.2019-21.04.2019'!H18,'Отчет  за 22.04.2019 '!H18,'Отчет  за 23.04.2019'!H18,'Отчет  за 24.04.2019'!H18,'Отчет за 25.04.2019'!H18,'Отчет за 26.04.2019-27.04.2019'!H18,'Отчет за 29.04.2019'!H18,'Отчет за 30.04.2019,04.05.2019'!H18,'Отчет за 06.05.2019'!H18,'Отчет за 07.05.2019'!H18,'Отчет за 08.05.2019, 11.05.2019'!H18,'Отчет за 13.05.2019'!H18)</f>
        <v>2</v>
      </c>
      <c r="I18" s="8">
        <f>SUM('Свод за 01.04.2019-14.04.2019 '!I18,'Отчет за 15.04.2019'!I18,'Отчет за 16.04.2019'!I18,'Отчет  за 17.04.2019'!I18,'Отчет  за 18.04.2019'!I18,'Свод  за 19.04.2019-21.04.2019'!I18,'Отчет  за 22.04.2019 '!I18,'Отчет  за 23.04.2019'!I18,'Отчет  за 24.04.2019'!I18,'Отчет за 25.04.2019'!I18,'Отчет за 26.04.2019-27.04.2019'!I18,'Отчет за 29.04.2019'!I18,'Отчет за 30.04.2019,04.05.2019'!I18,'Отчет за 06.05.2019'!I18,'Отчет за 07.05.2019'!I18,'Отчет за 08.05.2019, 11.05.2019'!I18,'Отчет за 13.05.2019'!I18)</f>
        <v>0</v>
      </c>
      <c r="J18" s="8">
        <f>SUM('Свод за 01.04.2019-14.04.2019 '!J18,'Отчет за 15.04.2019'!J18,'Отчет за 16.04.2019'!J18,'Отчет  за 17.04.2019'!J18,'Отчет  за 18.04.2019'!J18,'Свод  за 19.04.2019-21.04.2019'!J18,'Отчет  за 22.04.2019 '!J18,'Отчет  за 23.04.2019'!J18,'Отчет  за 24.04.2019'!J18,'Отчет за 25.04.2019'!J18,'Отчет за 26.04.2019-27.04.2019'!J18,'Отчет за 29.04.2019'!J18,'Отчет за 30.04.2019,04.05.2019'!J18,'Отчет за 06.05.2019'!J18,'Отчет за 07.05.2019'!J18,'Отчет за 08.05.2019, 11.05.2019'!J18,'Отчет за 13.05.2019'!J18)</f>
        <v>0</v>
      </c>
      <c r="K18" s="93"/>
    </row>
    <row r="19" spans="1:12" x14ac:dyDescent="0.25">
      <c r="A19" s="93" t="s">
        <v>8</v>
      </c>
      <c r="B19" s="96"/>
      <c r="C19" s="94"/>
      <c r="D19" s="94"/>
      <c r="E19" s="94"/>
      <c r="F19" s="94"/>
      <c r="G19" s="94"/>
      <c r="H19" s="94"/>
      <c r="I19" s="94"/>
      <c r="J19" s="94"/>
      <c r="K19" s="93"/>
    </row>
    <row r="20" spans="1:12" x14ac:dyDescent="0.25">
      <c r="A20" s="165" t="s">
        <v>5</v>
      </c>
      <c r="B20" s="165"/>
      <c r="C20" s="165"/>
      <c r="D20" s="93"/>
      <c r="E20" s="93"/>
      <c r="F20" s="93"/>
      <c r="G20" s="93"/>
      <c r="H20" s="93"/>
      <c r="I20" s="93"/>
      <c r="J20" s="93"/>
      <c r="K20" s="93">
        <v>16</v>
      </c>
    </row>
    <row r="21" spans="1:12" x14ac:dyDescent="0.25">
      <c r="A21" s="93" t="s">
        <v>32</v>
      </c>
      <c r="B21" s="8">
        <f>SUM(D21:J21)</f>
        <v>55</v>
      </c>
      <c r="C21" s="8">
        <f>SUM(I21)</f>
        <v>30</v>
      </c>
      <c r="D21" s="8">
        <f>SUM('Свод за 01.04.2019-14.04.2019 '!D21,'Отчет за 15.04.2019'!D21,'Отчет за 16.04.2019'!D21,'Отчет  за 17.04.2019'!D21,'Отчет  за 18.04.2019'!D21,'Свод  за 19.04.2019-21.04.2019'!D21,'Отчет  за 22.04.2019 '!D21,'Отчет  за 23.04.2019'!D21,'Отчет  за 24.04.2019'!D21,'Отчет за 25.04.2019'!D21,'Отчет за 26.04.2019-27.04.2019'!D21,'Отчет за 29.04.2019'!D21,'Отчет за 30.04.2019,04.05.2019'!D21,'Отчет за 06.05.2019'!D21,'Отчет за 07.05.2019'!D21,'Отчет за 08.05.2019, 11.05.2019'!D21,'Отчет за 13.05.2019'!D21)</f>
        <v>5</v>
      </c>
      <c r="E21" s="8">
        <f>SUM('Свод за 01.04.2019-14.04.2019 '!E21,'Отчет за 15.04.2019'!E21,'Отчет за 16.04.2019'!E21,'Отчет  за 17.04.2019'!E21,'Отчет  за 18.04.2019'!E21,'Свод  за 19.04.2019-21.04.2019'!E21,'Отчет  за 22.04.2019 '!E21,'Отчет  за 23.04.2019'!E21,'Отчет  за 24.04.2019'!E21,'Отчет за 25.04.2019'!E21,'Отчет за 26.04.2019-27.04.2019'!E21,'Отчет за 29.04.2019'!E21,'Отчет за 30.04.2019,04.05.2019'!E21,'Отчет за 06.05.2019'!E21,'Отчет за 07.05.2019'!E21,'Отчет за 08.05.2019, 11.05.2019'!E21,'Отчет за 13.05.2019'!E21)</f>
        <v>3</v>
      </c>
      <c r="F21" s="8">
        <f>SUM('Свод за 01.04.2019-14.04.2019 '!F21,'Отчет за 15.04.2019'!F21,'Отчет за 16.04.2019'!F21,'Отчет  за 17.04.2019'!F21,'Отчет  за 18.04.2019'!F21,'Свод  за 19.04.2019-21.04.2019'!F21,'Отчет  за 22.04.2019 '!F21,'Отчет  за 23.04.2019'!F21,'Отчет  за 24.04.2019'!F21,'Отчет за 25.04.2019'!F21,'Отчет за 26.04.2019-27.04.2019'!F21,'Отчет за 29.04.2019'!F21,'Отчет за 30.04.2019,04.05.2019'!F21,'Отчет за 06.05.2019'!F21,'Отчет за 07.05.2019'!F21,'Отчет за 08.05.2019, 11.05.2019'!F21,'Отчет за 13.05.2019'!F21)</f>
        <v>0</v>
      </c>
      <c r="G21" s="8">
        <f>SUM('Свод за 01.04.2019-14.04.2019 '!G21,'Отчет за 15.04.2019'!G21,'Отчет за 16.04.2019'!G21,'Отчет  за 17.04.2019'!G21,'Отчет  за 18.04.2019'!G21,'Свод  за 19.04.2019-21.04.2019'!G21,'Отчет  за 22.04.2019 '!G21,'Отчет  за 23.04.2019'!G21,'Отчет  за 24.04.2019'!G21,'Отчет за 25.04.2019'!G21,'Отчет за 26.04.2019-27.04.2019'!G21,'Отчет за 29.04.2019'!G21,'Отчет за 30.04.2019,04.05.2019'!G21,'Отчет за 06.05.2019'!G21,'Отчет за 07.05.2019'!G21,'Отчет за 08.05.2019, 11.05.2019'!G21,'Отчет за 13.05.2019'!G21)</f>
        <v>3</v>
      </c>
      <c r="H21" s="8">
        <f>SUM('Свод за 01.04.2019-14.04.2019 '!H21,'Отчет за 15.04.2019'!H21,'Отчет за 16.04.2019'!H21,'Отчет  за 17.04.2019'!H21,'Отчет  за 18.04.2019'!H21,'Свод  за 19.04.2019-21.04.2019'!H21,'Отчет  за 22.04.2019 '!H21,'Отчет  за 23.04.2019'!H21,'Отчет  за 24.04.2019'!H21,'Отчет за 25.04.2019'!H21,'Отчет за 26.04.2019-27.04.2019'!H21,'Отчет за 29.04.2019'!H21,'Отчет за 30.04.2019,04.05.2019'!H21,'Отчет за 06.05.2019'!H21,'Отчет за 07.05.2019'!H21,'Отчет за 08.05.2019, 11.05.2019'!H21,'Отчет за 13.05.2019'!H21,'отчет за 23.05.2019'!H21,'отчет за 29.05.2019'!H21)</f>
        <v>11</v>
      </c>
      <c r="I21" s="8">
        <f>SUM('Свод за 01.04.2019-14.04.2019 '!I21,'Отчет за 15.04.2019'!I21,'Отчет за 16.04.2019'!I21,'Отчет  за 17.04.2019'!I21,'Отчет  за 18.04.2019'!I21,'Свод  за 19.04.2019-21.04.2019'!I21,'Отчет  за 22.04.2019 '!I21,'Отчет  за 23.04.2019'!I21,'Отчет  за 24.04.2019'!I21,'Отчет за 25.04.2019'!I21,'Отчет за 26.04.2019-27.04.2019'!I21,'Отчет за 29.04.2019'!I21,'Отчет за 30.04.2019,04.05.2019'!I21,'Отчет за 06.05.2019'!I21,'Отчет за 07.05.2019'!I21,'Отчет за 08.05.2019, 11.05.2019'!I21,'Отчет за 13.05.2019'!I21,'отчет за 14.05.2019'!I21,'отчет за 15.05.2019'!I21,'Отчет за 16.05.2019'!I21,'отчет за 17.05.2019, 18.05.2019'!I21,'отчет за 20.05.2019'!I21,'отчет за 21.05.2019'!I21,'отчет за 23.05.2019'!I21,,,'отчет за 28.05.2019'!I21)</f>
        <v>30</v>
      </c>
      <c r="J21" s="8">
        <f>SUM('Свод за 01.04.2019-14.04.2019 '!J21,'Отчет за 15.04.2019'!J21,'Отчет за 16.04.2019'!J21,'Отчет  за 17.04.2019'!J21,'Отчет  за 18.04.2019'!J21,'Свод  за 19.04.2019-21.04.2019'!J21,'Отчет  за 22.04.2019 '!J21,'Отчет  за 23.04.2019'!J21,'Отчет  за 24.04.2019'!J21,'Отчет за 25.04.2019'!J21,'Отчет за 26.04.2019-27.04.2019'!J21,'Отчет за 29.04.2019'!J21,'Отчет за 30.04.2019,04.05.2019'!J21,'Отчет за 06.05.2019'!J21,'Отчет за 07.05.2019'!J21,'Отчет за 08.05.2019, 11.05.2019'!J21,'Отчет за 13.05.2019'!J21,'отчет за 17.05.2019, 18.05.2019'!J21,'отчет за 21.05.2019'!J21)</f>
        <v>3</v>
      </c>
      <c r="K21" s="93"/>
    </row>
    <row r="22" spans="1:12" x14ac:dyDescent="0.25">
      <c r="A22" s="93" t="s">
        <v>6</v>
      </c>
      <c r="B22" s="8">
        <f>SUM(D22:J22)</f>
        <v>24</v>
      </c>
      <c r="C22" s="8">
        <f>SUM(I22)</f>
        <v>13</v>
      </c>
      <c r="D22" s="8">
        <f>SUM('Свод за 01.04.2019-14.04.2019 '!D22,'Отчет за 15.04.2019'!D22,'Отчет за 16.04.2019'!D22,'Отчет  за 17.04.2019'!D22,'Отчет  за 18.04.2019'!D22,'Свод  за 19.04.2019-21.04.2019'!D22,'Отчет  за 22.04.2019 '!D22,'Отчет  за 23.04.2019'!D22,'Отчет  за 24.04.2019'!D22,'Отчет за 25.04.2019'!D22,'Отчет за 26.04.2019-27.04.2019'!D22,'Отчет за 29.04.2019'!D22,'Отчет за 30.04.2019,04.05.2019'!D22,'Отчет за 06.05.2019'!D22,'Отчет за 07.05.2019'!D22,'Отчет за 08.05.2019, 11.05.2019'!D22,'Отчет за 13.05.2019'!D22)</f>
        <v>0</v>
      </c>
      <c r="E22" s="8">
        <f>SUM('Свод за 01.04.2019-14.04.2019 '!E22,'Отчет за 15.04.2019'!E22,'Отчет за 16.04.2019'!E22,'Отчет  за 17.04.2019'!E22,'Отчет  за 18.04.2019'!E22,'Свод  за 19.04.2019-21.04.2019'!E22,'Отчет  за 22.04.2019 '!E22,'Отчет  за 23.04.2019'!E22,'Отчет  за 24.04.2019'!E22,'Отчет за 25.04.2019'!E22,'Отчет за 26.04.2019-27.04.2019'!E22,'Отчет за 29.04.2019'!E22,'Отчет за 30.04.2019,04.05.2019'!E22,'Отчет за 06.05.2019'!E22,'Отчет за 07.05.2019'!E22,'Отчет за 08.05.2019, 11.05.2019'!E22,'Отчет за 13.05.2019'!E22)</f>
        <v>2</v>
      </c>
      <c r="F22" s="8">
        <f>SUM('Свод за 01.04.2019-14.04.2019 '!F22,'Отчет за 15.04.2019'!F22,'Отчет за 16.04.2019'!F22,'Отчет  за 17.04.2019'!F22,'Отчет  за 18.04.2019'!F22,'Свод  за 19.04.2019-21.04.2019'!F22,'Отчет  за 22.04.2019 '!F22,'Отчет  за 23.04.2019'!F22,'Отчет  за 24.04.2019'!F22,'Отчет за 25.04.2019'!F22,'Отчет за 26.04.2019-27.04.2019'!F22,'Отчет за 29.04.2019'!F22,'Отчет за 30.04.2019,04.05.2019'!F22,'Отчет за 06.05.2019'!F22,'Отчет за 07.05.2019'!F22,'Отчет за 08.05.2019, 11.05.2019'!F22,'Отчет за 13.05.2019'!F22)</f>
        <v>0</v>
      </c>
      <c r="G22" s="8">
        <f>SUM('Свод за 01.04.2019-14.04.2019 '!G22,'Отчет за 15.04.2019'!G22,'Отчет за 16.04.2019'!G22,'Отчет  за 17.04.2019'!G22,'Отчет  за 18.04.2019'!G22,'Свод  за 19.04.2019-21.04.2019'!G22,'Отчет  за 22.04.2019 '!G22,'Отчет  за 23.04.2019'!G22,'Отчет  за 24.04.2019'!G22,'Отчет за 25.04.2019'!G22,'Отчет за 26.04.2019-27.04.2019'!G22,'Отчет за 29.04.2019'!G22,'Отчет за 30.04.2019,04.05.2019'!G22,'Отчет за 06.05.2019'!G22,'Отчет за 07.05.2019'!G22,'Отчет за 08.05.2019, 11.05.2019'!G22,'Отчет за 13.05.2019'!G22)</f>
        <v>0</v>
      </c>
      <c r="H22" s="8">
        <f>SUM('Свод за 01.04.2019-14.04.2019 '!H22,'Отчет за 15.04.2019'!H22,'Отчет за 16.04.2019'!H22,'Отчет  за 17.04.2019'!H22,'Отчет  за 18.04.2019'!H22,'Свод  за 19.04.2019-21.04.2019'!H22,'Отчет  за 22.04.2019 '!H22,'Отчет  за 23.04.2019'!H22,'Отчет  за 24.04.2019'!H22,'Отчет за 25.04.2019'!H22,'Отчет за 26.04.2019-27.04.2019'!H22,'Отчет за 29.04.2019'!H22,'Отчет за 30.04.2019,04.05.2019'!H22,'Отчет за 06.05.2019'!H22,'Отчет за 07.05.2019'!H22,'Отчет за 08.05.2019, 11.05.2019'!H22,'Отчет за 13.05.2019'!H22)</f>
        <v>7</v>
      </c>
      <c r="I22" s="8">
        <f>SUM('Свод за 01.04.2019-14.04.2019 '!I22,'Отчет за 15.04.2019'!I22,'Отчет за 16.04.2019'!I22,'Отчет  за 17.04.2019'!I22,'Отчет  за 18.04.2019'!I22,'Свод  за 19.04.2019-21.04.2019'!I22,'Отчет  за 22.04.2019 '!I22,'Отчет  за 23.04.2019'!I22,'Отчет  за 24.04.2019'!I22,'Отчет за 25.04.2019'!I22,'Отчет за 26.04.2019-27.04.2019'!I22,'Отчет за 29.04.2019'!I22,'Отчет за 30.04.2019,04.05.2019'!I22,'Отчет за 06.05.2019'!I22,'Отчет за 07.05.2019'!I22,'Отчет за 08.05.2019, 11.05.2019'!I22,'Отчет за 13.05.2019'!I22,'отчет за 14.05.2019'!I22,'отчет за 17.05.2019, 18.05.2019'!I22,'отчет за 22.05.2019'!I22,'отчет за 22.05.2019'!I23)</f>
        <v>13</v>
      </c>
      <c r="J22" s="8">
        <f>SUM('Свод за 01.04.2019-14.04.2019 '!J22,'Отчет за 15.04.2019'!J22,'Отчет за 16.04.2019'!J22,'Отчет  за 17.04.2019'!J22,'Отчет  за 18.04.2019'!J22,'Свод  за 19.04.2019-21.04.2019'!J22,'Отчет  за 22.04.2019 '!J22,'Отчет  за 23.04.2019'!J22,'Отчет  за 24.04.2019'!J22,'Отчет за 25.04.2019'!J22,'Отчет за 26.04.2019-27.04.2019'!J22,'Отчет за 29.04.2019'!J22,'Отчет за 30.04.2019,04.05.2019'!J22,'Отчет за 06.05.2019'!J22,'Отчет за 07.05.2019'!J22,'Отчет за 08.05.2019, 11.05.2019'!J22,'Отчет за 13.05.2019'!J22)</f>
        <v>2</v>
      </c>
      <c r="K22" s="93"/>
    </row>
    <row r="23" spans="1:12" x14ac:dyDescent="0.25">
      <c r="A23" s="133" t="s">
        <v>48</v>
      </c>
      <c r="B23" s="133">
        <f>SUM(D23:J23)</f>
        <v>3</v>
      </c>
      <c r="C23" s="133">
        <f>SUM(I23)</f>
        <v>3</v>
      </c>
      <c r="D23" s="8"/>
      <c r="E23" s="8"/>
      <c r="F23" s="8"/>
      <c r="G23" s="8"/>
      <c r="H23" s="8"/>
      <c r="I23" s="8">
        <f>SUM('отчет за 23.05.2019'!I23)</f>
        <v>3</v>
      </c>
      <c r="J23" s="8"/>
      <c r="K23" s="133"/>
      <c r="L23" s="133"/>
    </row>
    <row r="24" spans="1:12" x14ac:dyDescent="0.25">
      <c r="A24" s="93" t="s">
        <v>7</v>
      </c>
      <c r="B24" s="8">
        <f>SUM(D24:J24)</f>
        <v>20</v>
      </c>
      <c r="C24" s="8">
        <f>SUM(I24)</f>
        <v>13</v>
      </c>
      <c r="D24" s="8">
        <f>SUM('Свод за 01.04.2019-14.04.2019 '!D23,'Отчет за 15.04.2019'!D23,'Отчет за 16.04.2019'!D23,'Отчет  за 17.04.2019'!D23,'Отчет  за 18.04.2019'!D23,'Свод  за 19.04.2019-21.04.2019'!D23,'Отчет  за 22.04.2019 '!D23,'Отчет  за 23.04.2019'!D23,'Отчет  за 24.04.2019'!D23,'Отчет за 25.04.2019'!D23,'Отчет за 26.04.2019-27.04.2019'!D23,'Отчет за 29.04.2019'!D23,'Отчет за 30.04.2019,04.05.2019'!D23,'Отчет за 06.05.2019'!D23,'Отчет за 07.05.2019'!D23,'Отчет за 08.05.2019, 11.05.2019'!D23,'Отчет за 13.05.2019'!D23)</f>
        <v>0</v>
      </c>
      <c r="E24" s="8">
        <f>SUM('Свод за 01.04.2019-14.04.2019 '!E23,'Отчет за 15.04.2019'!E23,'Отчет за 16.04.2019'!E23,'Отчет  за 17.04.2019'!E23,'Отчет  за 18.04.2019'!E23,'Свод  за 19.04.2019-21.04.2019'!E23,'Отчет  за 22.04.2019 '!E23,'Отчет  за 23.04.2019'!E23,'Отчет  за 24.04.2019'!E23,'Отчет за 25.04.2019'!E23,'Отчет за 26.04.2019-27.04.2019'!E23,'Отчет за 29.04.2019'!E23,'Отчет за 30.04.2019,04.05.2019'!E23,'Отчет за 06.05.2019'!E23,'Отчет за 07.05.2019'!E23,'Отчет за 08.05.2019, 11.05.2019'!E23,'Отчет за 13.05.2019'!E23)</f>
        <v>0</v>
      </c>
      <c r="F24" s="8">
        <f>SUM('Свод за 01.04.2019-14.04.2019 '!F23,'Отчет за 15.04.2019'!F23,'Отчет за 16.04.2019'!F23,'Отчет  за 17.04.2019'!F23,'Отчет  за 18.04.2019'!F23,'Свод  за 19.04.2019-21.04.2019'!F23,'Отчет  за 22.04.2019 '!F23,'Отчет  за 23.04.2019'!F23,'Отчет  за 24.04.2019'!F23,'Отчет за 25.04.2019'!F23,'Отчет за 26.04.2019-27.04.2019'!F23,'Отчет за 29.04.2019'!F23,'Отчет за 30.04.2019,04.05.2019'!F23,'Отчет за 06.05.2019'!F23,'Отчет за 07.05.2019'!F23,'Отчет за 08.05.2019, 11.05.2019'!F23,'Отчет за 13.05.2019'!F23)</f>
        <v>0</v>
      </c>
      <c r="G24" s="8">
        <f>SUM('Свод за 01.04.2019-14.04.2019 '!G23,'Отчет за 15.04.2019'!G23,'Отчет за 16.04.2019'!G23,'Отчет  за 17.04.2019'!G23,'Отчет  за 18.04.2019'!G23,'Свод  за 19.04.2019-21.04.2019'!G23,'Отчет  за 22.04.2019 '!G23,'Отчет  за 23.04.2019'!G23,'Отчет  за 24.04.2019'!G23,'Отчет за 25.04.2019'!G23,'Отчет за 26.04.2019-27.04.2019'!G23,'Отчет за 29.04.2019'!G23,'Отчет за 30.04.2019,04.05.2019'!G23,'Отчет за 06.05.2019'!G23,'Отчет за 07.05.2019'!G23,'Отчет за 08.05.2019, 11.05.2019'!G23,'Отчет за 13.05.2019'!G23)</f>
        <v>0</v>
      </c>
      <c r="H24" s="8">
        <f>SUM('Свод за 01.04.2019-14.04.2019 '!H23,'Отчет за 15.04.2019'!H23,'Отчет за 16.04.2019'!H23,'Отчет  за 17.04.2019'!H23,'Отчет  за 18.04.2019'!H23,'Свод  за 19.04.2019-21.04.2019'!H23,'Отчет  за 22.04.2019 '!H23,'Отчет  за 23.04.2019'!H23,'Отчет  за 24.04.2019'!H23,'Отчет за 25.04.2019'!H23,'Отчет за 26.04.2019-27.04.2019'!H23,'Отчет за 29.04.2019'!H23,'Отчет за 30.04.2019,04.05.2019'!H23,'Отчет за 06.05.2019'!H23,'Отчет за 07.05.2019'!H23,'Отчет за 08.05.2019, 11.05.2019'!H23,'Отчет за 13.05.2019'!H23)</f>
        <v>6</v>
      </c>
      <c r="I24" s="8">
        <f>SUM('Свод за 01.04.2019-14.04.2019 '!I23,'Отчет за 15.04.2019'!I23,'Отчет за 16.04.2019'!I23,'Отчет  за 17.04.2019'!I23,'Отчет  за 18.04.2019'!I23,'Свод  за 19.04.2019-21.04.2019'!I23,'Отчет  за 22.04.2019 '!I23,'Отчет  за 23.04.2019'!I23,'Отчет  за 24.04.2019'!I23,'Отчет за 25.04.2019'!I23,'Отчет за 26.04.2019-27.04.2019'!I23,'Отчет за 29.04.2019'!I23,'Отчет за 30.04.2019,04.05.2019'!I23,'Отчет за 06.05.2019'!I23,'Отчет за 07.05.2019'!I23,'Отчет за 08.05.2019, 11.05.2019'!I23,'Отчет за 13.05.2019'!I23,'отчет за 24.05.2019-25.05.2019'!I24)</f>
        <v>13</v>
      </c>
      <c r="J24" s="8">
        <f>SUM('Свод за 01.04.2019-14.04.2019 '!J23,'Отчет за 15.04.2019'!J23,'Отчет за 16.04.2019'!J23,'Отчет  за 17.04.2019'!J23,'Отчет  за 18.04.2019'!J23,'Свод  за 19.04.2019-21.04.2019'!J23,'Отчет  за 22.04.2019 '!J23,'Отчет  за 23.04.2019'!J23,'Отчет  за 24.04.2019'!J23,'Отчет за 25.04.2019'!J23,'Отчет за 26.04.2019-27.04.2019'!J23,'Отчет за 29.04.2019'!J23,'Отчет за 30.04.2019,04.05.2019'!J23,'Отчет за 06.05.2019'!J23,'Отчет за 07.05.2019'!J23,'Отчет за 08.05.2019, 11.05.2019'!J23,'Отчет за 13.05.2019'!J23)</f>
        <v>1</v>
      </c>
      <c r="K24" s="93"/>
    </row>
    <row r="25" spans="1:12" x14ac:dyDescent="0.25">
      <c r="A25" s="93" t="s">
        <v>8</v>
      </c>
      <c r="B25" s="96"/>
      <c r="C25" s="94"/>
      <c r="D25" s="94"/>
      <c r="E25" s="94"/>
      <c r="F25" s="94"/>
      <c r="G25" s="94"/>
      <c r="H25" s="94"/>
      <c r="I25" s="94"/>
      <c r="J25" s="94"/>
      <c r="K25" s="93"/>
    </row>
    <row r="26" spans="1:12" x14ac:dyDescent="0.25">
      <c r="A26" s="165" t="s">
        <v>9</v>
      </c>
      <c r="B26" s="166"/>
      <c r="C26" s="166"/>
      <c r="D26" s="94"/>
      <c r="E26" s="94"/>
      <c r="F26" s="94"/>
      <c r="G26" s="94"/>
      <c r="H26" s="94"/>
      <c r="I26" s="94"/>
      <c r="J26" s="94"/>
      <c r="K26" s="94">
        <v>4</v>
      </c>
    </row>
    <row r="27" spans="1:12" x14ac:dyDescent="0.25">
      <c r="A27" s="93" t="s">
        <v>10</v>
      </c>
      <c r="B27" s="8">
        <f>SUM(D27:J27)</f>
        <v>6</v>
      </c>
      <c r="C27" s="8">
        <f>SUM(I27)</f>
        <v>2</v>
      </c>
      <c r="D27" s="8">
        <f>SUM('Свод за 01.04.2019-14.04.2019 '!D26,'Отчет за 15.04.2019'!D26,'Отчет за 16.04.2019'!D26,'Отчет  за 17.04.2019'!D26,'Отчет  за 18.04.2019'!D26,'Свод  за 19.04.2019-21.04.2019'!D26,'Отчет  за 22.04.2019 '!D26,'Отчет  за 23.04.2019'!D26,'Отчет  за 24.04.2019'!D26,'Отчет за 25.04.2019'!D26,'Отчет за 26.04.2019-27.04.2019'!D26,'Отчет за 29.04.2019'!D26,'Отчет за 30.04.2019,04.05.2019'!D26,'Отчет за 06.05.2019'!D26,'Отчет за 07.05.2019'!D26,'Отчет за 08.05.2019, 11.05.2019'!D26,'Отчет за 13.05.2019'!D26)</f>
        <v>2</v>
      </c>
      <c r="E27" s="8">
        <f>SUM('Свод за 01.04.2019-14.04.2019 '!E26,'Отчет за 15.04.2019'!E26,'Отчет за 16.04.2019'!E26,'Отчет  за 17.04.2019'!E26,'Отчет  за 18.04.2019'!E26,'Свод  за 19.04.2019-21.04.2019'!E26,'Отчет  за 22.04.2019 '!E26,'Отчет  за 23.04.2019'!E26,'Отчет  за 24.04.2019'!E26,'Отчет за 25.04.2019'!E26,'Отчет за 26.04.2019-27.04.2019'!E26,'Отчет за 29.04.2019'!E26,'Отчет за 30.04.2019,04.05.2019'!E26,'Отчет за 06.05.2019'!E26,'Отчет за 07.05.2019'!E26,'Отчет за 08.05.2019, 11.05.2019'!E26,'Отчет за 13.05.2019'!E26)</f>
        <v>0</v>
      </c>
      <c r="F27" s="8">
        <f>SUM('Свод за 01.04.2019-14.04.2019 '!F26,'Отчет за 15.04.2019'!F26,'Отчет за 16.04.2019'!F26,'Отчет  за 17.04.2019'!F26,'Отчет  за 18.04.2019'!F26,'Свод  за 19.04.2019-21.04.2019'!F26,'Отчет  за 22.04.2019 '!F26,'Отчет  за 23.04.2019'!F26,'Отчет  за 24.04.2019'!F26,'Отчет за 25.04.2019'!F26,'Отчет за 26.04.2019-27.04.2019'!F26,'Отчет за 29.04.2019'!F26,'Отчет за 30.04.2019,04.05.2019'!F26,'Отчет за 06.05.2019'!F26,'Отчет за 07.05.2019'!F26,'Отчет за 08.05.2019, 11.05.2019'!F26,'Отчет за 13.05.2019'!F26)</f>
        <v>0</v>
      </c>
      <c r="G27" s="8">
        <f>SUM('Свод за 01.04.2019-14.04.2019 '!G26,'Отчет за 15.04.2019'!G26,'Отчет за 16.04.2019'!G26,'Отчет  за 17.04.2019'!G26,'Отчет  за 18.04.2019'!G26,'Свод  за 19.04.2019-21.04.2019'!G26,'Отчет  за 22.04.2019 '!G26,'Отчет  за 23.04.2019'!G26,'Отчет  за 24.04.2019'!G26,'Отчет за 25.04.2019'!G26,'Отчет за 26.04.2019-27.04.2019'!G26,'Отчет за 29.04.2019'!G26,'Отчет за 30.04.2019,04.05.2019'!G26,'Отчет за 06.05.2019'!G26,'Отчет за 07.05.2019'!G26,'Отчет за 08.05.2019, 11.05.2019'!G26,'Отчет за 13.05.2019'!G26)</f>
        <v>0</v>
      </c>
      <c r="H27" s="8">
        <f>SUM('Свод за 01.04.2019-14.04.2019 '!H26,'Отчет за 15.04.2019'!H26,'Отчет за 16.04.2019'!H26,'Отчет  за 17.04.2019'!H26,'Отчет  за 18.04.2019'!H26,'Свод  за 19.04.2019-21.04.2019'!H26,'Отчет  за 22.04.2019 '!H26,'Отчет  за 23.04.2019'!H26,'Отчет  за 24.04.2019'!H26,'Отчет за 25.04.2019'!H26,'Отчет за 26.04.2019-27.04.2019'!H26,'Отчет за 29.04.2019'!H26,'Отчет за 30.04.2019,04.05.2019'!H26,'Отчет за 06.05.2019'!H26,'Отчет за 07.05.2019'!H26,'Отчет за 08.05.2019, 11.05.2019'!H26,'Отчет за 13.05.2019'!H26)</f>
        <v>2</v>
      </c>
      <c r="I27" s="8">
        <f>SUM('Свод за 01.04.2019-14.04.2019 '!I26,'Отчет за 15.04.2019'!I26,'Отчет за 16.04.2019'!I26,'Отчет  за 17.04.2019'!I26,'Отчет  за 18.04.2019'!I26,'Свод  за 19.04.2019-21.04.2019'!I26,'Отчет  за 22.04.2019 '!I26,'Отчет  за 23.04.2019'!I26,'Отчет  за 24.04.2019'!I26,'Отчет за 25.04.2019'!I26,'Отчет за 26.04.2019-27.04.2019'!I26,'Отчет за 29.04.2019'!I26,'Отчет за 30.04.2019,04.05.2019'!I26,'Отчет за 06.05.2019'!I26,'Отчет за 07.05.2019'!I26,'Отчет за 08.05.2019, 11.05.2019'!I26,'Отчет за 13.05.2019'!I26)</f>
        <v>2</v>
      </c>
      <c r="J27" s="8">
        <f>SUM('Свод за 01.04.2019-14.04.2019 '!J26,'Отчет за 15.04.2019'!J26,'Отчет за 16.04.2019'!J26,'Отчет  за 17.04.2019'!J26,'Отчет  за 18.04.2019'!J26,'Свод  за 19.04.2019-21.04.2019'!J26,'Отчет  за 22.04.2019 '!J26,'Отчет  за 23.04.2019'!J26,'Отчет  за 24.04.2019'!J26,'Отчет за 25.04.2019'!J26,'Отчет за 26.04.2019-27.04.2019'!J26,'Отчет за 29.04.2019'!J26,'Отчет за 30.04.2019,04.05.2019'!J26,'Отчет за 06.05.2019'!J26,'Отчет за 07.05.2019'!J26,'Отчет за 08.05.2019, 11.05.2019'!J26,'Отчет за 13.05.2019'!J26)</f>
        <v>0</v>
      </c>
      <c r="K27" s="93"/>
    </row>
    <row r="28" spans="1:12" x14ac:dyDescent="0.25">
      <c r="A28" s="93" t="s">
        <v>34</v>
      </c>
      <c r="B28" s="8">
        <f>SUM(D28:J28)</f>
        <v>2</v>
      </c>
      <c r="C28" s="8">
        <f>SUM(I28)</f>
        <v>0</v>
      </c>
      <c r="D28" s="8">
        <f>SUM('Свод за 01.04.2019-14.04.2019 '!D27,'Отчет за 15.04.2019'!D27,'Отчет за 16.04.2019'!D27,'Отчет  за 17.04.2019'!D27,'Отчет  за 18.04.2019'!D27,'Свод  за 19.04.2019-21.04.2019'!D27,'Отчет  за 22.04.2019 '!D27,'Отчет  за 23.04.2019'!D27,'Отчет  за 24.04.2019'!D27,'Отчет за 25.04.2019'!D27,'Отчет за 26.04.2019-27.04.2019'!D27,'Отчет за 29.04.2019'!D27,'Отчет за 30.04.2019,04.05.2019'!D27,'Отчет за 06.05.2019'!D27,'Отчет за 07.05.2019'!D27,'Отчет за 08.05.2019, 11.05.2019'!D27,'Отчет за 13.05.2019'!D27)</f>
        <v>0</v>
      </c>
      <c r="E28" s="8">
        <f>SUM('Свод за 01.04.2019-14.04.2019 '!E27,'Отчет за 15.04.2019'!E27,'Отчет за 16.04.2019'!E27,'Отчет  за 17.04.2019'!E27,'Отчет  за 18.04.2019'!E27,'Свод  за 19.04.2019-21.04.2019'!E27,'Отчет  за 22.04.2019 '!E27,'Отчет  за 23.04.2019'!E27,'Отчет  за 24.04.2019'!E27,'Отчет за 25.04.2019'!E27,'Отчет за 26.04.2019-27.04.2019'!E27,'Отчет за 29.04.2019'!E27,'Отчет за 30.04.2019,04.05.2019'!E27,'Отчет за 06.05.2019'!E27,'Отчет за 07.05.2019'!E27,'Отчет за 08.05.2019, 11.05.2019'!E27,'Отчет за 13.05.2019'!E27)</f>
        <v>1</v>
      </c>
      <c r="F28" s="8">
        <f>SUM('Свод за 01.04.2019-14.04.2019 '!F27,'Отчет за 15.04.2019'!F27,'Отчет за 16.04.2019'!F27,'Отчет  за 17.04.2019'!F27,'Отчет  за 18.04.2019'!F27,'Свод  за 19.04.2019-21.04.2019'!F27,'Отчет  за 22.04.2019 '!F27,'Отчет  за 23.04.2019'!F27,'Отчет  за 24.04.2019'!F27,'Отчет за 25.04.2019'!F27,'Отчет за 26.04.2019-27.04.2019'!F27,'Отчет за 29.04.2019'!F27,'Отчет за 30.04.2019,04.05.2019'!F27,'Отчет за 06.05.2019'!F27,'Отчет за 07.05.2019'!F27,'Отчет за 08.05.2019, 11.05.2019'!F27,'Отчет за 13.05.2019'!F27)</f>
        <v>0</v>
      </c>
      <c r="G28" s="8">
        <f>SUM('Свод за 01.04.2019-14.04.2019 '!G27,'Отчет за 15.04.2019'!G27,'Отчет за 16.04.2019'!G27,'Отчет  за 17.04.2019'!G27,'Отчет  за 18.04.2019'!G27,'Свод  за 19.04.2019-21.04.2019'!G27,'Отчет  за 22.04.2019 '!G27,'Отчет  за 23.04.2019'!G27,'Отчет  за 24.04.2019'!G27,'Отчет за 25.04.2019'!G27,'Отчет за 26.04.2019-27.04.2019'!G27,'Отчет за 29.04.2019'!G27,'Отчет за 30.04.2019,04.05.2019'!G27,'Отчет за 06.05.2019'!G27,'Отчет за 07.05.2019'!G27,'Отчет за 08.05.2019, 11.05.2019'!G27,'Отчет за 13.05.2019'!G27)</f>
        <v>0</v>
      </c>
      <c r="H28" s="8">
        <f>SUM('Свод за 01.04.2019-14.04.2019 '!H27,'Отчет за 15.04.2019'!H27,'Отчет за 16.04.2019'!H27,'Отчет  за 17.04.2019'!H27,'Отчет  за 18.04.2019'!H27,'Свод  за 19.04.2019-21.04.2019'!H27,'Отчет  за 22.04.2019 '!H27,'Отчет  за 23.04.2019'!H27,'Отчет  за 24.04.2019'!H27,'Отчет за 25.04.2019'!H27,'Отчет за 26.04.2019-27.04.2019'!H27,'Отчет за 29.04.2019'!H27,'Отчет за 30.04.2019,04.05.2019'!H27,'Отчет за 06.05.2019'!H27,'Отчет за 07.05.2019'!H27,'Отчет за 08.05.2019, 11.05.2019'!H27,'Отчет за 13.05.2019'!H27)</f>
        <v>1</v>
      </c>
      <c r="I28" s="8">
        <f>SUM('Свод за 01.04.2019-14.04.2019 '!I27,'Отчет за 15.04.2019'!I27,'Отчет за 16.04.2019'!I27,'Отчет  за 17.04.2019'!I27,'Отчет  за 18.04.2019'!I27,'Свод  за 19.04.2019-21.04.2019'!I27,'Отчет  за 22.04.2019 '!I27,'Отчет  за 23.04.2019'!I27,'Отчет  за 24.04.2019'!I27,'Отчет за 25.04.2019'!I27,'Отчет за 26.04.2019-27.04.2019'!I27,'Отчет за 29.04.2019'!I27,'Отчет за 30.04.2019,04.05.2019'!I27,'Отчет за 06.05.2019'!I27,'Отчет за 07.05.2019'!I27,'Отчет за 08.05.2019, 11.05.2019'!I27,'Отчет за 13.05.2019'!I27)</f>
        <v>0</v>
      </c>
      <c r="J28" s="8">
        <f>SUM('Свод за 01.04.2019-14.04.2019 '!J27,'Отчет за 15.04.2019'!J27,'Отчет за 16.04.2019'!J27,'Отчет  за 17.04.2019'!J27,'Отчет  за 18.04.2019'!J27,'Свод  за 19.04.2019-21.04.2019'!J27,'Отчет  за 22.04.2019 '!J27,'Отчет  за 23.04.2019'!J27,'Отчет  за 24.04.2019'!J27,'Отчет за 25.04.2019'!J27,'Отчет за 26.04.2019-27.04.2019'!J27,'Отчет за 29.04.2019'!J27,'Отчет за 30.04.2019,04.05.2019'!J27,'Отчет за 06.05.2019'!J27,'Отчет за 07.05.2019'!J27,'Отчет за 08.05.2019, 11.05.2019'!J27,'Отчет за 13.05.2019'!J27)</f>
        <v>0</v>
      </c>
      <c r="K28" s="93"/>
    </row>
    <row r="29" spans="1:12" x14ac:dyDescent="0.25">
      <c r="A29" s="93" t="s">
        <v>8</v>
      </c>
      <c r="B29" s="96"/>
      <c r="C29" s="94"/>
      <c r="D29" s="94"/>
      <c r="E29" s="94"/>
      <c r="F29" s="94"/>
      <c r="G29" s="94"/>
      <c r="H29" s="94"/>
      <c r="I29" s="94"/>
      <c r="J29" s="94"/>
      <c r="K29" s="93"/>
    </row>
    <row r="30" spans="1:12" x14ac:dyDescent="0.25">
      <c r="A30" s="165" t="s">
        <v>11</v>
      </c>
      <c r="B30" s="166"/>
      <c r="C30" s="166"/>
      <c r="D30" s="94"/>
      <c r="E30" s="94"/>
      <c r="F30" s="94"/>
      <c r="G30" s="94"/>
      <c r="H30" s="94"/>
      <c r="I30" s="94"/>
      <c r="J30" s="94"/>
      <c r="K30" s="94">
        <v>13</v>
      </c>
    </row>
    <row r="31" spans="1:12" x14ac:dyDescent="0.25">
      <c r="A31" s="93" t="s">
        <v>12</v>
      </c>
      <c r="B31" s="8">
        <f>SUM(D31:J31)</f>
        <v>10</v>
      </c>
      <c r="C31" s="8">
        <f>SUM(I31)</f>
        <v>8</v>
      </c>
      <c r="D31" s="8">
        <f>SUM('Свод за 01.04.2019-14.04.2019 '!D30,'Отчет за 15.04.2019'!D30,'Отчет за 16.04.2019'!D30,'Отчет  за 17.04.2019'!D30,'Отчет  за 18.04.2019'!D30,'Свод  за 19.04.2019-21.04.2019'!D30,'Отчет  за 22.04.2019 '!D30,'Отчет  за 23.04.2019'!D30,'Отчет  за 24.04.2019'!D30,'Отчет за 25.04.2019'!D30,'Отчет за 26.04.2019-27.04.2019'!D30,'Отчет за 29.04.2019'!D30,'Отчет за 30.04.2019,04.05.2019'!D30,'Отчет за 06.05.2019'!D30,'Отчет за 07.05.2019'!D30,'Отчет за 08.05.2019, 11.05.2019'!D30,'Отчет за 13.05.2019'!D30)</f>
        <v>1</v>
      </c>
      <c r="E31" s="8">
        <f>SUM('Свод за 01.04.2019-14.04.2019 '!E30,'Отчет за 15.04.2019'!E30,'Отчет за 16.04.2019'!E30,'Отчет  за 17.04.2019'!E30,'Отчет  за 18.04.2019'!E30,'Свод  за 19.04.2019-21.04.2019'!E30,'Отчет  за 22.04.2019 '!E30,'Отчет  за 23.04.2019'!E30,'Отчет  за 24.04.2019'!E30,'Отчет за 25.04.2019'!E30,'Отчет за 26.04.2019-27.04.2019'!E30,'Отчет за 29.04.2019'!E30,'Отчет за 30.04.2019,04.05.2019'!E30,'Отчет за 06.05.2019'!E30,'Отчет за 07.05.2019'!E30,'Отчет за 08.05.2019, 11.05.2019'!E30,'Отчет за 13.05.2019'!E30)</f>
        <v>0</v>
      </c>
      <c r="F31" s="8">
        <f>SUM('Свод за 01.04.2019-14.04.2019 '!F30,'Отчет за 15.04.2019'!F30,'Отчет за 16.04.2019'!F30,'Отчет  за 17.04.2019'!F30,'Отчет  за 18.04.2019'!F30,'Свод  за 19.04.2019-21.04.2019'!F30,'Отчет  за 22.04.2019 '!F30,'Отчет  за 23.04.2019'!F30,'Отчет  за 24.04.2019'!F30,'Отчет за 25.04.2019'!F30,'Отчет за 26.04.2019-27.04.2019'!F30,'Отчет за 29.04.2019'!F30,'Отчет за 30.04.2019,04.05.2019'!F30,'Отчет за 06.05.2019'!F30,'Отчет за 07.05.2019'!F30,'Отчет за 08.05.2019, 11.05.2019'!F30,'Отчет за 13.05.2019'!F30)</f>
        <v>0</v>
      </c>
      <c r="G31" s="8">
        <f>SUM('Свод за 01.04.2019-14.04.2019 '!G30,'Отчет за 15.04.2019'!G30,'Отчет за 16.04.2019'!G30,'Отчет  за 17.04.2019'!G30,'Отчет  за 18.04.2019'!G30,'Свод  за 19.04.2019-21.04.2019'!G30,'Отчет  за 22.04.2019 '!G30,'Отчет  за 23.04.2019'!G30,'Отчет  за 24.04.2019'!G30,'Отчет за 25.04.2019'!G30,'Отчет за 26.04.2019-27.04.2019'!G30,'Отчет за 29.04.2019'!G30,'Отчет за 30.04.2019,04.05.2019'!G30,'Отчет за 06.05.2019'!G30,'Отчет за 07.05.2019'!G30,'Отчет за 08.05.2019, 11.05.2019'!G30,'Отчет за 13.05.2019'!G30)</f>
        <v>0</v>
      </c>
      <c r="H31" s="8">
        <f>SUM('Свод за 01.04.2019-14.04.2019 '!H30,'Отчет за 15.04.2019'!H30,'Отчет за 16.04.2019'!H30,'Отчет  за 17.04.2019'!H30,'Отчет  за 18.04.2019'!H30,'Свод  за 19.04.2019-21.04.2019'!H30,'Отчет  за 22.04.2019 '!H30,'Отчет  за 23.04.2019'!H30,'Отчет  за 24.04.2019'!H30,'Отчет за 25.04.2019'!H30,'Отчет за 26.04.2019-27.04.2019'!H30,'Отчет за 29.04.2019'!H30,'Отчет за 30.04.2019,04.05.2019'!H30,'Отчет за 06.05.2019'!H30,'Отчет за 07.05.2019'!H30,'Отчет за 08.05.2019, 11.05.2019'!H30,'Отчет за 13.05.2019'!H30)</f>
        <v>1</v>
      </c>
      <c r="I31" s="8">
        <f>SUM('Свод за 01.04.2019-14.04.2019 '!I30,'Отчет за 15.04.2019'!I30,'Отчет за 16.04.2019'!I30,'Отчет  за 17.04.2019'!I30,'Отчет  за 18.04.2019'!I30,'Свод  за 19.04.2019-21.04.2019'!I30,'Отчет  за 22.04.2019 '!I30,'Отчет  за 23.04.2019'!I30,'Отчет  за 24.04.2019'!I30,'Отчет за 25.04.2019'!I30,'Отчет за 26.04.2019-27.04.2019'!I30,'Отчет за 29.04.2019'!I30,'Отчет за 30.04.2019,04.05.2019'!I30,'Отчет за 06.05.2019'!I30,'Отчет за 07.05.2019'!I30,'Отчет за 08.05.2019, 11.05.2019'!I30,'Отчет за 13.05.2019'!I30,'отчет за 24.05.2019-25.05.2019'!I31)</f>
        <v>8</v>
      </c>
      <c r="J31" s="8">
        <f>SUM('Свод за 01.04.2019-14.04.2019 '!J30,'Отчет за 15.04.2019'!J30,'Отчет за 16.04.2019'!J30,'Отчет  за 17.04.2019'!J30,'Отчет  за 18.04.2019'!J30,'Свод  за 19.04.2019-21.04.2019'!J30,'Отчет  за 22.04.2019 '!J30,'Отчет  за 23.04.2019'!J30,'Отчет  за 24.04.2019'!J30,'Отчет за 25.04.2019'!J30,'Отчет за 26.04.2019-27.04.2019'!J30,'Отчет за 29.04.2019'!J30,'Отчет за 30.04.2019,04.05.2019'!J30,'Отчет за 06.05.2019'!J30,'Отчет за 07.05.2019'!J30,'Отчет за 08.05.2019, 11.05.2019'!J30,'Отчет за 13.05.2019'!J30)</f>
        <v>0</v>
      </c>
      <c r="K31" s="93"/>
    </row>
    <row r="32" spans="1:12" x14ac:dyDescent="0.25">
      <c r="A32" s="93" t="s">
        <v>18</v>
      </c>
      <c r="B32" s="8">
        <f>SUM(D32:J32)</f>
        <v>4</v>
      </c>
      <c r="C32" s="8">
        <f>SUM(I32)</f>
        <v>2</v>
      </c>
      <c r="D32" s="8">
        <f>SUM('Свод за 01.04.2019-14.04.2019 '!D31,'Отчет за 15.04.2019'!D31,'Отчет за 16.04.2019'!D31,'Отчет  за 17.04.2019'!D31,'Отчет  за 18.04.2019'!D31,'Свод  за 19.04.2019-21.04.2019'!D31,'Отчет  за 22.04.2019 '!D31,'Отчет  за 23.04.2019'!D31,'Отчет  за 24.04.2019'!D31,'Отчет за 25.04.2019'!D31,'Отчет за 26.04.2019-27.04.2019'!D31,'Отчет за 29.04.2019'!D31,'Отчет за 30.04.2019,04.05.2019'!D31,'Отчет за 06.05.2019'!D31,'Отчет за 07.05.2019'!D31,'Отчет за 08.05.2019, 11.05.2019'!D31,'Отчет за 13.05.2019'!D31)</f>
        <v>0</v>
      </c>
      <c r="E32" s="8">
        <f>SUM('Свод за 01.04.2019-14.04.2019 '!E31,'Отчет за 15.04.2019'!E31,'Отчет за 16.04.2019'!E31,'Отчет  за 17.04.2019'!E31,'Отчет  за 18.04.2019'!E31,'Свод  за 19.04.2019-21.04.2019'!E31,'Отчет  за 22.04.2019 '!E31,'Отчет  за 23.04.2019'!E31,'Отчет  за 24.04.2019'!E31,'Отчет за 25.04.2019'!E31,'Отчет за 26.04.2019-27.04.2019'!E31,'Отчет за 29.04.2019'!E31,'Отчет за 30.04.2019,04.05.2019'!E31,'Отчет за 06.05.2019'!E31,'Отчет за 07.05.2019'!E31,'Отчет за 08.05.2019, 11.05.2019'!E31,'Отчет за 13.05.2019'!E31)</f>
        <v>0</v>
      </c>
      <c r="F32" s="8">
        <f>SUM('Свод за 01.04.2019-14.04.2019 '!F31,'Отчет за 15.04.2019'!F31,'Отчет за 16.04.2019'!F31,'Отчет  за 17.04.2019'!F31,'Отчет  за 18.04.2019'!F31,'Свод  за 19.04.2019-21.04.2019'!F31,'Отчет  за 22.04.2019 '!F31,'Отчет  за 23.04.2019'!F31,'Отчет  за 24.04.2019'!F31,'Отчет за 25.04.2019'!F31,'Отчет за 26.04.2019-27.04.2019'!F31,'Отчет за 29.04.2019'!F31,'Отчет за 30.04.2019,04.05.2019'!F31,'Отчет за 06.05.2019'!F31,'Отчет за 07.05.2019'!F31,'Отчет за 08.05.2019, 11.05.2019'!F31,'Отчет за 13.05.2019'!F31)</f>
        <v>0</v>
      </c>
      <c r="G32" s="8">
        <f>SUM('Свод за 01.04.2019-14.04.2019 '!G31,'Отчет за 15.04.2019'!G31,'Отчет за 16.04.2019'!G31,'Отчет  за 17.04.2019'!G31,'Отчет  за 18.04.2019'!G31,'Свод  за 19.04.2019-21.04.2019'!G31,'Отчет  за 22.04.2019 '!G31,'Отчет  за 23.04.2019'!G31,'Отчет  за 24.04.2019'!G31,'Отчет за 25.04.2019'!G31,'Отчет за 26.04.2019-27.04.2019'!G31,'Отчет за 29.04.2019'!G31,'Отчет за 30.04.2019,04.05.2019'!G31,'Отчет за 06.05.2019'!G31,'Отчет за 07.05.2019'!G31,'Отчет за 08.05.2019, 11.05.2019'!G31,'Отчет за 13.05.2019'!G31)</f>
        <v>0</v>
      </c>
      <c r="H32" s="8">
        <f>SUM('Свод за 01.04.2019-14.04.2019 '!H31,'Отчет за 15.04.2019'!H31,'Отчет за 16.04.2019'!H31,'Отчет  за 17.04.2019'!H31,'Отчет  за 18.04.2019'!H31,'Свод  за 19.04.2019-21.04.2019'!H31,'Отчет  за 22.04.2019 '!H31,'Отчет  за 23.04.2019'!H31,'Отчет  за 24.04.2019'!H31,'Отчет за 25.04.2019'!H31,'Отчет за 26.04.2019-27.04.2019'!H31,'Отчет за 29.04.2019'!H31,'Отчет за 30.04.2019,04.05.2019'!H31,'Отчет за 06.05.2019'!H31,'Отчет за 07.05.2019'!H31,'Отчет за 08.05.2019, 11.05.2019'!H31,'Отчет за 13.05.2019'!H31)</f>
        <v>2</v>
      </c>
      <c r="I32" s="8">
        <f>SUM('Свод за 01.04.2019-14.04.2019 '!I31,'Отчет за 15.04.2019'!I31,'Отчет за 16.04.2019'!I31,'Отчет  за 17.04.2019'!I31,'Отчет  за 18.04.2019'!I31,'Свод  за 19.04.2019-21.04.2019'!I31,'Отчет  за 22.04.2019 '!I31,'Отчет  за 23.04.2019'!I31,'Отчет  за 24.04.2019'!I31,'Отчет за 25.04.2019'!I31,'Отчет за 26.04.2019-27.04.2019'!I31,'Отчет за 29.04.2019'!I31,'Отчет за 30.04.2019,04.05.2019'!I31,'Отчет за 06.05.2019'!I31,'Отчет за 07.05.2019'!I31,'Отчет за 08.05.2019, 11.05.2019'!I31,'Отчет за 13.05.2019'!I31)</f>
        <v>2</v>
      </c>
      <c r="J32" s="8">
        <f>SUM('Свод за 01.04.2019-14.04.2019 '!J31,'Отчет за 15.04.2019'!J31,'Отчет за 16.04.2019'!J31,'Отчет  за 17.04.2019'!J31,'Отчет  за 18.04.2019'!J31,'Свод  за 19.04.2019-21.04.2019'!J31,'Отчет  за 22.04.2019 '!J31,'Отчет  за 23.04.2019'!J31,'Отчет  за 24.04.2019'!J31,'Отчет за 25.04.2019'!J31,'Отчет за 26.04.2019-27.04.2019'!J31,'Отчет за 29.04.2019'!J31,'Отчет за 30.04.2019,04.05.2019'!J31,'Отчет за 06.05.2019'!J31,'Отчет за 07.05.2019'!J31,'Отчет за 08.05.2019, 11.05.2019'!J31,'Отчет за 13.05.2019'!J31)</f>
        <v>0</v>
      </c>
      <c r="K32" s="93"/>
    </row>
    <row r="33" spans="1:11" x14ac:dyDescent="0.25">
      <c r="A33" s="93" t="s">
        <v>33</v>
      </c>
      <c r="B33" s="8">
        <f>SUM(D33:J33)</f>
        <v>1</v>
      </c>
      <c r="C33" s="8">
        <f>SUM(I33)</f>
        <v>1</v>
      </c>
      <c r="D33" s="8">
        <f>SUM('Свод за 01.04.2019-14.04.2019 '!D32,'Отчет за 15.04.2019'!D32,'Отчет за 16.04.2019'!D32,'Отчет  за 17.04.2019'!D32,'Отчет  за 18.04.2019'!D32,'Свод  за 19.04.2019-21.04.2019'!D32,'Отчет  за 22.04.2019 '!D32,'Отчет  за 23.04.2019'!D32,'Отчет  за 24.04.2019'!D32,'Отчет за 25.04.2019'!D32,'Отчет за 26.04.2019-27.04.2019'!D32,'Отчет за 29.04.2019'!D32,'Отчет за 30.04.2019,04.05.2019'!D32,'Отчет за 06.05.2019'!D32,'Отчет за 07.05.2019'!D32,'Отчет за 08.05.2019, 11.05.2019'!D32,'Отчет за 13.05.2019'!D32)</f>
        <v>0</v>
      </c>
      <c r="E33" s="8">
        <f>SUM('Свод за 01.04.2019-14.04.2019 '!E32,'Отчет за 15.04.2019'!E32,'Отчет за 16.04.2019'!E32,'Отчет  за 17.04.2019'!E32,'Отчет  за 18.04.2019'!E32,'Свод  за 19.04.2019-21.04.2019'!E32,'Отчет  за 22.04.2019 '!E32,'Отчет  за 23.04.2019'!E32,'Отчет  за 24.04.2019'!E32,'Отчет за 25.04.2019'!E32,'Отчет за 26.04.2019-27.04.2019'!E32,'Отчет за 29.04.2019'!E32,'Отчет за 30.04.2019,04.05.2019'!E32,'Отчет за 06.05.2019'!E32,'Отчет за 07.05.2019'!E32,'Отчет за 08.05.2019, 11.05.2019'!E32,'Отчет за 13.05.2019'!E32)</f>
        <v>0</v>
      </c>
      <c r="F33" s="8">
        <f>SUM('Свод за 01.04.2019-14.04.2019 '!F32,'Отчет за 15.04.2019'!F32,'Отчет за 16.04.2019'!F32,'Отчет  за 17.04.2019'!F32,'Отчет  за 18.04.2019'!F32,'Свод  за 19.04.2019-21.04.2019'!F32,'Отчет  за 22.04.2019 '!F32,'Отчет  за 23.04.2019'!F32,'Отчет  за 24.04.2019'!F32,'Отчет за 25.04.2019'!F32,'Отчет за 26.04.2019-27.04.2019'!F32,'Отчет за 29.04.2019'!F32,'Отчет за 30.04.2019,04.05.2019'!F32,'Отчет за 06.05.2019'!F32,'Отчет за 07.05.2019'!F32,'Отчет за 08.05.2019, 11.05.2019'!F32,'Отчет за 13.05.2019'!F32)</f>
        <v>0</v>
      </c>
      <c r="G33" s="8">
        <f>SUM('Свод за 01.04.2019-14.04.2019 '!G32,'Отчет за 15.04.2019'!G32,'Отчет за 16.04.2019'!G32,'Отчет  за 17.04.2019'!G32,'Отчет  за 18.04.2019'!G32,'Свод  за 19.04.2019-21.04.2019'!G32,'Отчет  за 22.04.2019 '!G32,'Отчет  за 23.04.2019'!G32,'Отчет  за 24.04.2019'!G32,'Отчет за 25.04.2019'!G32,'Отчет за 26.04.2019-27.04.2019'!G32,'Отчет за 29.04.2019'!G32,'Отчет за 30.04.2019,04.05.2019'!G32,'Отчет за 06.05.2019'!G32,'Отчет за 07.05.2019'!G32,'Отчет за 08.05.2019, 11.05.2019'!G32,'Отчет за 13.05.2019'!G32)</f>
        <v>0</v>
      </c>
      <c r="H33" s="8">
        <f>SUM('Свод за 01.04.2019-14.04.2019 '!H32,'Отчет за 15.04.2019'!H32,'Отчет за 16.04.2019'!H32,'Отчет  за 17.04.2019'!H32,'Отчет  за 18.04.2019'!H32,'Свод  за 19.04.2019-21.04.2019'!H32,'Отчет  за 22.04.2019 '!H32,'Отчет  за 23.04.2019'!H32,'Отчет  за 24.04.2019'!H32,'Отчет за 25.04.2019'!H32,'Отчет за 26.04.2019-27.04.2019'!H32,'Отчет за 29.04.2019'!H32,'Отчет за 30.04.2019,04.05.2019'!H32,'Отчет за 06.05.2019'!H32,'Отчет за 07.05.2019'!H32,'Отчет за 08.05.2019, 11.05.2019'!H32,'Отчет за 13.05.2019'!H32)</f>
        <v>0</v>
      </c>
      <c r="I33" s="8">
        <f>SUM('Свод за 01.04.2019-14.04.2019 '!I32,'Отчет за 15.04.2019'!I32,'Отчет за 16.04.2019'!I32,'Отчет  за 17.04.2019'!I32,'Отчет  за 18.04.2019'!I32,'Свод  за 19.04.2019-21.04.2019'!I32,'Отчет  за 22.04.2019 '!I32,'Отчет  за 23.04.2019'!I32,'Отчет  за 24.04.2019'!I32,'Отчет за 25.04.2019'!I32,'Отчет за 26.04.2019-27.04.2019'!I32,'Отчет за 29.04.2019'!I32,'Отчет за 30.04.2019,04.05.2019'!I32,'Отчет за 06.05.2019'!I32,'Отчет за 07.05.2019'!I32,'Отчет за 08.05.2019, 11.05.2019'!I32,'Отчет за 13.05.2019'!I32)</f>
        <v>1</v>
      </c>
      <c r="J33" s="8">
        <f>SUM('Свод за 01.04.2019-14.04.2019 '!J32,'Отчет за 15.04.2019'!J32,'Отчет за 16.04.2019'!J32,'Отчет  за 17.04.2019'!J32,'Отчет  за 18.04.2019'!J32,'Свод  за 19.04.2019-21.04.2019'!J32,'Отчет  за 22.04.2019 '!J32,'Отчет  за 23.04.2019'!J32,'Отчет  за 24.04.2019'!J32,'Отчет за 25.04.2019'!J32,'Отчет за 26.04.2019-27.04.2019'!J32,'Отчет за 29.04.2019'!J32,'Отчет за 30.04.2019,04.05.2019'!J32,'Отчет за 06.05.2019'!J32,'Отчет за 07.05.2019'!J32,'Отчет за 08.05.2019, 11.05.2019'!J32,'Отчет за 13.05.2019'!J32)</f>
        <v>0</v>
      </c>
      <c r="K33" s="93"/>
    </row>
    <row r="34" spans="1:11" x14ac:dyDescent="0.25">
      <c r="A34" s="93" t="s">
        <v>8</v>
      </c>
      <c r="B34" s="96"/>
      <c r="C34" s="94"/>
      <c r="D34" s="94"/>
      <c r="E34" s="94"/>
      <c r="F34" s="94"/>
      <c r="G34" s="94"/>
      <c r="H34" s="94"/>
      <c r="I34" s="94"/>
      <c r="J34" s="94"/>
      <c r="K34" s="93"/>
    </row>
    <row r="35" spans="1:11" x14ac:dyDescent="0.25">
      <c r="A35" s="165" t="s">
        <v>13</v>
      </c>
      <c r="B35" s="166"/>
      <c r="C35" s="166"/>
      <c r="D35" s="94"/>
      <c r="E35" s="94"/>
      <c r="F35" s="94"/>
      <c r="G35" s="94"/>
      <c r="H35" s="94"/>
      <c r="I35" s="94"/>
      <c r="J35" s="94"/>
      <c r="K35" s="94">
        <v>13</v>
      </c>
    </row>
    <row r="36" spans="1:11" x14ac:dyDescent="0.25">
      <c r="A36" s="93" t="s">
        <v>15</v>
      </c>
      <c r="B36" s="8">
        <f>SUM(D36:J36)</f>
        <v>16</v>
      </c>
      <c r="C36" s="8">
        <f>SUM(I36)</f>
        <v>6</v>
      </c>
      <c r="D36" s="8">
        <f>SUM('Свод за 01.04.2019-14.04.2019 '!D35,'Отчет за 15.04.2019'!D35,'Отчет за 16.04.2019'!D35,'Отчет  за 17.04.2019'!D35,'Отчет  за 18.04.2019'!D35,'Свод  за 19.04.2019-21.04.2019'!D35,'Отчет  за 22.04.2019 '!D35,'Отчет  за 23.04.2019'!D35,'Отчет  за 24.04.2019'!D35,'Отчет за 25.04.2019'!D35,'Отчет за 26.04.2019-27.04.2019'!D35,'Отчет за 29.04.2019'!D35,'Отчет за 30.04.2019,04.05.2019'!D35,'Отчет за 06.05.2019'!D35,'Отчет за 07.05.2019'!D35,'Отчет за 08.05.2019, 11.05.2019'!D35,'Отчет за 13.05.2019'!D35)</f>
        <v>1</v>
      </c>
      <c r="E36" s="8">
        <f>SUM('Свод за 01.04.2019-14.04.2019 '!E35,'Отчет за 15.04.2019'!E35,'Отчет за 16.04.2019'!E35,'Отчет  за 17.04.2019'!E35,'Отчет  за 18.04.2019'!E35,'Свод  за 19.04.2019-21.04.2019'!E35,'Отчет  за 22.04.2019 '!E35,'Отчет  за 23.04.2019'!E35,'Отчет  за 24.04.2019'!E35,'Отчет за 25.04.2019'!E35,'Отчет за 26.04.2019-27.04.2019'!E35,'Отчет за 29.04.2019'!E35,'Отчет за 30.04.2019,04.05.2019'!E35,'Отчет за 06.05.2019'!E35,'Отчет за 07.05.2019'!E35,'Отчет за 08.05.2019, 11.05.2019'!E35,'Отчет за 13.05.2019'!E35)</f>
        <v>3</v>
      </c>
      <c r="F36" s="8">
        <f>SUM('Свод за 01.04.2019-14.04.2019 '!F35,'Отчет за 15.04.2019'!F35,'Отчет за 16.04.2019'!F35,'Отчет  за 17.04.2019'!F35,'Отчет  за 18.04.2019'!F35,'Свод  за 19.04.2019-21.04.2019'!F35,'Отчет  за 22.04.2019 '!F35,'Отчет  за 23.04.2019'!F35,'Отчет  за 24.04.2019'!F35,'Отчет за 25.04.2019'!F35,'Отчет за 26.04.2019-27.04.2019'!F35,'Отчет за 29.04.2019'!F35,'Отчет за 30.04.2019,04.05.2019'!F35,'Отчет за 06.05.2019'!F35,'Отчет за 07.05.2019'!F35,'Отчет за 08.05.2019, 11.05.2019'!F35,'Отчет за 13.05.2019'!F35)</f>
        <v>0</v>
      </c>
      <c r="G36" s="8">
        <f>SUM('Свод за 01.04.2019-14.04.2019 '!G35,'Отчет за 15.04.2019'!G35,'Отчет за 16.04.2019'!G35,'Отчет  за 17.04.2019'!G35,'Отчет  за 18.04.2019'!G35,'Свод  за 19.04.2019-21.04.2019'!G35,'Отчет  за 22.04.2019 '!G35,'Отчет  за 23.04.2019'!G35,'Отчет  за 24.04.2019'!G35,'Отчет за 25.04.2019'!G35,'Отчет за 26.04.2019-27.04.2019'!G35,'Отчет за 29.04.2019'!G35,'Отчет за 30.04.2019,04.05.2019'!G35,'Отчет за 06.05.2019'!G35,'Отчет за 07.05.2019'!G35,'Отчет за 08.05.2019, 11.05.2019'!G35,'Отчет за 13.05.2019'!G35)</f>
        <v>3</v>
      </c>
      <c r="H36" s="8">
        <f>SUM('Свод за 01.04.2019-14.04.2019 '!H35,'Отчет за 15.04.2019'!H35,'Отчет за 16.04.2019'!H35,'Отчет  за 17.04.2019'!H35,'Отчет  за 18.04.2019'!H35,'Свод  за 19.04.2019-21.04.2019'!H35,'Отчет  за 22.04.2019 '!H35,'Отчет  за 23.04.2019'!H35,'Отчет  за 24.04.2019'!H35,'Отчет за 25.04.2019'!H35,'Отчет за 26.04.2019-27.04.2019'!H35,'Отчет за 29.04.2019'!H35,'Отчет за 30.04.2019,04.05.2019'!H35,'Отчет за 06.05.2019'!H35,'Отчет за 07.05.2019'!H35,'Отчет за 08.05.2019, 11.05.2019'!H35,'Отчет за 13.05.2019'!H35)</f>
        <v>2</v>
      </c>
      <c r="I36" s="8">
        <f>SUM('Свод за 01.04.2019-14.04.2019 '!I35,'Отчет за 15.04.2019'!I35,'Отчет за 16.04.2019'!I35,'Отчет  за 17.04.2019'!I35,'Отчет  за 18.04.2019'!I35,'Свод  за 19.04.2019-21.04.2019'!I35,'Отчет  за 22.04.2019 '!I35,'Отчет  за 23.04.2019'!I35,'Отчет  за 24.04.2019'!I35,'Отчет за 25.04.2019'!I35,'Отчет за 26.04.2019-27.04.2019'!I35,'Отчет за 29.04.2019'!I35,'Отчет за 30.04.2019,04.05.2019'!I35,'Отчет за 06.05.2019'!I35,'Отчет за 07.05.2019'!I35,'Отчет за 08.05.2019, 11.05.2019'!I35,'Отчет за 13.05.2019'!I35,'отчет за 24.05.2019-25.05.2019'!I36)</f>
        <v>6</v>
      </c>
      <c r="J36" s="8">
        <f>SUM('Свод за 01.04.2019-14.04.2019 '!J35,'Отчет за 15.04.2019'!J35,'Отчет за 16.04.2019'!J35,'Отчет  за 17.04.2019'!J35,'Отчет  за 18.04.2019'!J35,'Свод  за 19.04.2019-21.04.2019'!J35,'Отчет  за 22.04.2019 '!J35,'Отчет  за 23.04.2019'!J35,'Отчет  за 24.04.2019'!J35,'Отчет за 25.04.2019'!J35,'Отчет за 26.04.2019-27.04.2019'!J35,'Отчет за 29.04.2019'!J35,'Отчет за 30.04.2019,04.05.2019'!J35,'Отчет за 06.05.2019'!J35,'Отчет за 07.05.2019'!J35,'Отчет за 08.05.2019, 11.05.2019'!J35,'Отчет за 13.05.2019'!J35,'отчет за 29.05.2019'!J36)</f>
        <v>1</v>
      </c>
      <c r="K36" s="93"/>
    </row>
    <row r="37" spans="1:11" x14ac:dyDescent="0.25">
      <c r="A37" s="93" t="s">
        <v>14</v>
      </c>
      <c r="B37" s="8">
        <f>SUM(D37:J37)</f>
        <v>2</v>
      </c>
      <c r="C37" s="8">
        <f>SUM(I37)</f>
        <v>1</v>
      </c>
      <c r="D37" s="8">
        <f>SUM('Свод за 01.04.2019-14.04.2019 '!D36,'Отчет за 15.04.2019'!D36,'Отчет за 16.04.2019'!D36,'Отчет  за 17.04.2019'!D36,'Отчет  за 18.04.2019'!D36,'Свод  за 19.04.2019-21.04.2019'!D36,'Отчет  за 22.04.2019 '!D36,'Отчет  за 23.04.2019'!D36,'Отчет  за 24.04.2019'!D36,'Отчет за 25.04.2019'!D36,'Отчет за 26.04.2019-27.04.2019'!D36,'Отчет за 29.04.2019'!D36,'Отчет за 30.04.2019,04.05.2019'!D36,'Отчет за 06.05.2019'!D36,'Отчет за 07.05.2019'!D36,'Отчет за 08.05.2019, 11.05.2019'!D36,'Отчет за 13.05.2019'!D36)</f>
        <v>0</v>
      </c>
      <c r="E37" s="8">
        <f>SUM('Свод за 01.04.2019-14.04.2019 '!E36,'Отчет за 15.04.2019'!E36,'Отчет за 16.04.2019'!E36,'Отчет  за 17.04.2019'!E36,'Отчет  за 18.04.2019'!E36,'Свод  за 19.04.2019-21.04.2019'!E36,'Отчет  за 22.04.2019 '!E36,'Отчет  за 23.04.2019'!E36,'Отчет  за 24.04.2019'!E36,'Отчет за 25.04.2019'!E36,'Отчет за 26.04.2019-27.04.2019'!E36,'Отчет за 29.04.2019'!E36,'Отчет за 30.04.2019,04.05.2019'!E36,'Отчет за 06.05.2019'!E36,'Отчет за 07.05.2019'!E36,'Отчет за 08.05.2019, 11.05.2019'!E36,'Отчет за 13.05.2019'!E36)</f>
        <v>0</v>
      </c>
      <c r="F37" s="8">
        <f>SUM('Свод за 01.04.2019-14.04.2019 '!F36,'Отчет за 15.04.2019'!F36,'Отчет за 16.04.2019'!F36,'Отчет  за 17.04.2019'!F36,'Отчет  за 18.04.2019'!F36,'Свод  за 19.04.2019-21.04.2019'!F36,'Отчет  за 22.04.2019 '!F36,'Отчет  за 23.04.2019'!F36,'Отчет  за 24.04.2019'!F36,'Отчет за 25.04.2019'!F36,'Отчет за 26.04.2019-27.04.2019'!F36,'Отчет за 29.04.2019'!F36,'Отчет за 30.04.2019,04.05.2019'!F36,'Отчет за 06.05.2019'!F36,'Отчет за 07.05.2019'!F36,'Отчет за 08.05.2019, 11.05.2019'!F36,'Отчет за 13.05.2019'!F36)</f>
        <v>0</v>
      </c>
      <c r="G37" s="8">
        <f>SUM('Свод за 01.04.2019-14.04.2019 '!G36,'Отчет за 15.04.2019'!G36,'Отчет за 16.04.2019'!G36,'Отчет  за 17.04.2019'!G36,'Отчет  за 18.04.2019'!G36,'Свод  за 19.04.2019-21.04.2019'!G36,'Отчет  за 22.04.2019 '!G36,'Отчет  за 23.04.2019'!G36,'Отчет  за 24.04.2019'!G36,'Отчет за 25.04.2019'!G36,'Отчет за 26.04.2019-27.04.2019'!G36,'Отчет за 29.04.2019'!G36,'Отчет за 30.04.2019,04.05.2019'!G36,'Отчет за 06.05.2019'!G36,'Отчет за 07.05.2019'!G36,'Отчет за 08.05.2019, 11.05.2019'!G36,'Отчет за 13.05.2019'!G36)</f>
        <v>1</v>
      </c>
      <c r="H37" s="8">
        <f>SUM('Свод за 01.04.2019-14.04.2019 '!H36,'Отчет за 15.04.2019'!H36,'Отчет за 16.04.2019'!H36,'Отчет  за 17.04.2019'!H36,'Отчет  за 18.04.2019'!H36,'Свод  за 19.04.2019-21.04.2019'!H36,'Отчет  за 22.04.2019 '!H36,'Отчет  за 23.04.2019'!H36,'Отчет  за 24.04.2019'!H36,'Отчет за 25.04.2019'!H36,'Отчет за 26.04.2019-27.04.2019'!H36,'Отчет за 29.04.2019'!H36,'Отчет за 30.04.2019,04.05.2019'!H36,'Отчет за 06.05.2019'!H36,'Отчет за 07.05.2019'!H36,'Отчет за 08.05.2019, 11.05.2019'!H36,'Отчет за 13.05.2019'!H36)</f>
        <v>0</v>
      </c>
      <c r="I37" s="8">
        <f>SUM('Свод за 01.04.2019-14.04.2019 '!I36,'Отчет за 15.04.2019'!I36,'Отчет за 16.04.2019'!I36,'Отчет  за 17.04.2019'!I36,'Отчет  за 18.04.2019'!I36,'Свод  за 19.04.2019-21.04.2019'!I36,'Отчет  за 22.04.2019 '!I36,'Отчет  за 23.04.2019'!I36,'Отчет  за 24.04.2019'!I36,'Отчет за 25.04.2019'!I36,'Отчет за 26.04.2019-27.04.2019'!I36,'Отчет за 29.04.2019'!I36,'Отчет за 30.04.2019,04.05.2019'!I36,'Отчет за 06.05.2019'!I36,'Отчет за 07.05.2019'!I36,'Отчет за 08.05.2019, 11.05.2019'!I36,'Отчет за 13.05.2019'!I36)</f>
        <v>1</v>
      </c>
      <c r="J37" s="8">
        <f>SUM('Свод за 01.04.2019-14.04.2019 '!J36,'Отчет за 15.04.2019'!J36,'Отчет за 16.04.2019'!J36,'Отчет  за 17.04.2019'!J36,'Отчет  за 18.04.2019'!J36,'Свод  за 19.04.2019-21.04.2019'!J36,'Отчет  за 22.04.2019 '!J36,'Отчет  за 23.04.2019'!J36,'Отчет  за 24.04.2019'!J36,'Отчет за 25.04.2019'!J36,'Отчет за 26.04.2019-27.04.2019'!J36,'Отчет за 29.04.2019'!J36,'Отчет за 30.04.2019,04.05.2019'!J36,'Отчет за 06.05.2019'!J36,'Отчет за 07.05.2019'!J36,'Отчет за 08.05.2019, 11.05.2019'!J36,'Отчет за 13.05.2019'!J36)</f>
        <v>0</v>
      </c>
      <c r="K37" s="93"/>
    </row>
    <row r="38" spans="1:11" x14ac:dyDescent="0.25">
      <c r="A38" s="93" t="s">
        <v>8</v>
      </c>
      <c r="B38" s="8"/>
      <c r="C38" s="2"/>
      <c r="D38" s="2"/>
      <c r="E38" s="2"/>
      <c r="F38" s="2"/>
      <c r="G38" s="2"/>
      <c r="H38" s="2"/>
      <c r="I38" s="2"/>
      <c r="J38" s="2"/>
      <c r="K38" s="93"/>
    </row>
    <row r="39" spans="1:11" ht="31.5" x14ac:dyDescent="0.25">
      <c r="A39" s="95" t="s">
        <v>35</v>
      </c>
      <c r="B39" s="93">
        <f>SUM(D39:J39)</f>
        <v>114</v>
      </c>
      <c r="C39" s="98">
        <f>SUM(I39)</f>
        <v>0</v>
      </c>
      <c r="D39" s="93">
        <f>SUM('Свод за 01.04.2019-14.04.2019 '!D37,'Отчет за 15.04.2019'!D38,'Отчет за 16.04.2019'!D38,'Отчет  за 17.04.2019'!D38,'Отчет  за 18.04.2019'!D38,'Свод  за 19.04.2019-21.04.2019'!D38,'Отчет  за 22.04.2019 '!D38,'Отчет  за 23.04.2019'!D38,'Отчет  за 24.04.2019'!D38,'Отчет за 25.04.2019'!D38,'Отчет за 26.04.2019-27.04.2019'!D38,'Отчет за 29.04.2019'!D38,'Отчет за 30.04.2019,04.05.2019'!D38,'Отчет за 06.05.2019'!D38,'Отчет за 07.05.2019'!D38,'Отчет за 08.05.2019, 11.05.2019'!D38,'Отчет за 13.05.2019'!D38)</f>
        <v>5</v>
      </c>
      <c r="E39" s="93">
        <f>SUM('Свод за 01.04.2019-14.04.2019 '!E37,'Отчет за 15.04.2019'!E38,'Отчет за 16.04.2019'!E38,'Отчет  за 17.04.2019'!E38,'Отчет  за 18.04.2019'!E38,'Свод  за 19.04.2019-21.04.2019'!E38,'Отчет  за 22.04.2019 '!E38,'Отчет  за 23.04.2019'!E38,'Отчет  за 24.04.2019'!E38,'Отчет за 25.04.2019'!E38,'Отчет за 26.04.2019-27.04.2019'!E38,'Отчет за 29.04.2019'!E38,'Отчет за 30.04.2019,04.05.2019'!E38,'Отчет за 06.05.2019'!E38,'Отчет за 07.05.2019'!E38,'Отчет за 08.05.2019, 11.05.2019'!E38,'Отчет за 13.05.2019'!E38)</f>
        <v>1</v>
      </c>
      <c r="F39" s="93">
        <f>SUM('Свод за 01.04.2019-14.04.2019 '!F38,'Отчет за 15.04.2019'!F38,'Отчет за 16.04.2019'!F38,'Отчет  за 17.04.2019'!F38,'Отчет  за 18.04.2019'!F38,'Свод  за 19.04.2019-21.04.2019'!F38,'Отчет  за 22.04.2019 '!F38,'Отчет  за 23.04.2019'!F38,'Отчет  за 24.04.2019'!F38,'Отчет за 25.04.2019'!F38,'Отчет за 26.04.2019-27.04.2019'!F38,'Отчет за 29.04.2019'!F38,'Отчет за 30.04.2019,04.05.2019'!F38,'Отчет за 06.05.2019'!F38,'Отчет за 07.05.2019'!F38,'Отчет за 08.05.2019, 11.05.2019'!F38,'Отчет за 13.05.2019'!F38)</f>
        <v>3</v>
      </c>
      <c r="G39" s="93">
        <f>SUM('Свод за 01.04.2019-14.04.2019 '!G38,'Отчет за 15.04.2019'!G38,'Отчет за 16.04.2019'!G38,'Отчет  за 17.04.2019'!G38,'Отчет  за 18.04.2019'!G38,'Свод  за 19.04.2019-21.04.2019'!G38,'Отчет  за 22.04.2019 '!G38,'Отчет  за 23.04.2019'!G38,'Отчет  за 24.04.2019'!G38,'Отчет за 25.04.2019'!G38,'Отчет за 26.04.2019-27.04.2019'!G38,'Отчет за 29.04.2019'!G38,'Отчет за 30.04.2019,04.05.2019'!G38,'Отчет за 06.05.2019'!G38,'Отчет за 07.05.2019'!G38,'Отчет за 08.05.2019, 11.05.2019'!G38,'Отчет за 13.05.2019'!G38)</f>
        <v>6</v>
      </c>
      <c r="H39" s="93">
        <f>SUM('Свод за 01.04.2019-14.04.2019 '!H38,'Отчет за 15.04.2019'!H38,'Отчет за 16.04.2019'!H38,'Отчет  за 17.04.2019'!H38,'Отчет  за 18.04.2019'!H38,'Свод  за 19.04.2019-21.04.2019'!H38,'Отчет  за 22.04.2019 '!H38,'Отчет  за 23.04.2019'!H38,'Отчет  за 24.04.2019'!H38,'Отчет за 25.04.2019'!H38,'Отчет за 26.04.2019-27.04.2019'!H38,'Отчет за 29.04.2019'!H38,'Отчет за 30.04.2019,04.05.2019'!H38,'Отчет за 06.05.2019'!H38,'Отчет за 07.05.2019'!H38,'Отчет за 08.05.2019, 11.05.2019'!H38,'Отчет за 13.05.2019'!H38,'отчет за 17.05.2019, 18.05.2019'!H40)</f>
        <v>92</v>
      </c>
      <c r="I39" s="93">
        <v>0</v>
      </c>
      <c r="J39" s="93">
        <f>SUM('Свод за 01.04.2019-14.04.2019 '!J38,'Отчет за 15.04.2019'!J38,'Отчет за 16.04.2019'!J38,'Отчет  за 17.04.2019'!J38,'Отчет  за 18.04.2019'!J38,'Свод  за 19.04.2019-21.04.2019'!J38,'Отчет  за 22.04.2019 '!J38,'Отчет  за 23.04.2019'!J38,'Отчет  за 24.04.2019'!J38,'Отчет за 25.04.2019'!J38,'Отчет за 26.04.2019-27.04.2019'!J38,'Отчет за 29.04.2019'!J38,'Отчет за 30.04.2019,04.05.2019'!J38,'Отчет за 06.05.2019'!J38,'Отчет за 07.05.2019'!J38,'Отчет за 08.05.2019, 11.05.2019'!J38,'Отчет за 13.05.2019'!J38)</f>
        <v>7</v>
      </c>
      <c r="K39" s="93"/>
    </row>
    <row r="40" spans="1:11" x14ac:dyDescent="0.25">
      <c r="A40" s="93" t="s">
        <v>17</v>
      </c>
      <c r="B40" s="8">
        <f>SUM(B3,B4,B5,B6,B7,B8,B10,B13,B14,B17,B18,B21,B22,B23,B24,B27,B28,B31,B32,B33,B36,B37,B39)</f>
        <v>1884</v>
      </c>
      <c r="C40" s="93">
        <f>SUM(C3,C4,C5,C6,C7,C8,C10,C11,C13,C14,C17,C18,C19,C21,C22,C24,C25,C27,C28,C29,C31,C32,C33,C34,C36,C37,C38,C39)</f>
        <v>999</v>
      </c>
      <c r="D40" s="93">
        <f t="shared" ref="D40:J40" si="2">SUM(D3:D39)</f>
        <v>36</v>
      </c>
      <c r="E40" s="93">
        <f t="shared" si="2"/>
        <v>113</v>
      </c>
      <c r="F40" s="93">
        <f t="shared" si="2"/>
        <v>6</v>
      </c>
      <c r="G40" s="93">
        <f t="shared" si="2"/>
        <v>14</v>
      </c>
      <c r="H40" s="93">
        <f t="shared" si="2"/>
        <v>621</v>
      </c>
      <c r="I40" s="93">
        <f t="shared" si="2"/>
        <v>1002</v>
      </c>
      <c r="J40" s="93">
        <f t="shared" si="2"/>
        <v>92</v>
      </c>
      <c r="K40" s="2">
        <f>SUM(K3:K8,K9,K12,K16,K20,K26,K30,K35)</f>
        <v>140</v>
      </c>
    </row>
  </sheetData>
  <mergeCells count="12">
    <mergeCell ref="K1:K2"/>
    <mergeCell ref="A9:C9"/>
    <mergeCell ref="A35:C35"/>
    <mergeCell ref="A1:A2"/>
    <mergeCell ref="B1:B2"/>
    <mergeCell ref="C1:C2"/>
    <mergeCell ref="D1:J1"/>
    <mergeCell ref="A12:C12"/>
    <mergeCell ref="A16:C16"/>
    <mergeCell ref="A20:C20"/>
    <mergeCell ref="A26:C26"/>
    <mergeCell ref="A30:C30"/>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55" zoomScaleNormal="55" workbookViewId="0">
      <selection activeCell="J38" sqref="J38"/>
    </sheetView>
  </sheetViews>
  <sheetFormatPr defaultRowHeight="15.75" x14ac:dyDescent="0.25"/>
  <cols>
    <col min="1" max="1" width="30.140625" style="50" customWidth="1"/>
    <col min="2" max="2" width="14.5703125" style="50" customWidth="1"/>
    <col min="3" max="3" width="20.5703125" style="50"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2.5703125" style="55" customWidth="1"/>
    <col min="13" max="16384" width="9.140625" style="4"/>
  </cols>
  <sheetData>
    <row r="1" spans="1:12" ht="88.5" customHeight="1" x14ac:dyDescent="0.25">
      <c r="A1" s="167" t="s">
        <v>16</v>
      </c>
      <c r="B1" s="163" t="s">
        <v>36</v>
      </c>
      <c r="C1" s="163" t="s">
        <v>39</v>
      </c>
      <c r="D1" s="172" t="s">
        <v>40</v>
      </c>
      <c r="E1" s="173"/>
      <c r="F1" s="173"/>
      <c r="G1" s="173"/>
      <c r="H1" s="173"/>
      <c r="I1" s="173"/>
      <c r="J1" s="174"/>
      <c r="K1" s="163" t="s">
        <v>38</v>
      </c>
      <c r="L1" s="167" t="s">
        <v>21</v>
      </c>
    </row>
    <row r="2" spans="1:12" ht="83.25" customHeight="1" x14ac:dyDescent="0.25">
      <c r="A2" s="167"/>
      <c r="B2" s="171"/>
      <c r="C2" s="171"/>
      <c r="D2" s="60" t="s">
        <v>42</v>
      </c>
      <c r="E2" s="61" t="s">
        <v>43</v>
      </c>
      <c r="F2" s="60" t="s">
        <v>45</v>
      </c>
      <c r="G2" s="60" t="s">
        <v>46</v>
      </c>
      <c r="H2" s="60" t="s">
        <v>47</v>
      </c>
      <c r="I2" s="60" t="s">
        <v>41</v>
      </c>
      <c r="J2" s="60" t="s">
        <v>44</v>
      </c>
      <c r="K2" s="171"/>
      <c r="L2" s="167"/>
    </row>
    <row r="3" spans="1:12" x14ac:dyDescent="0.25">
      <c r="A3" s="48" t="s">
        <v>23</v>
      </c>
      <c r="B3" s="48">
        <v>11</v>
      </c>
      <c r="C3" s="48">
        <v>7</v>
      </c>
      <c r="D3" s="8"/>
      <c r="E3" s="8">
        <v>1</v>
      </c>
      <c r="F3" s="8"/>
      <c r="G3" s="8"/>
      <c r="H3" s="8">
        <v>3</v>
      </c>
      <c r="I3" s="8">
        <v>7</v>
      </c>
      <c r="J3" s="8"/>
      <c r="K3" s="61"/>
      <c r="L3" s="61">
        <v>9</v>
      </c>
    </row>
    <row r="4" spans="1:12" x14ac:dyDescent="0.25">
      <c r="A4" s="48" t="s">
        <v>24</v>
      </c>
      <c r="B4" s="48"/>
      <c r="C4" s="48"/>
      <c r="D4" s="8"/>
      <c r="E4" s="8"/>
      <c r="F4" s="8"/>
      <c r="G4" s="8"/>
      <c r="H4" s="8"/>
      <c r="I4" s="8"/>
      <c r="J4" s="8"/>
      <c r="K4" s="61"/>
      <c r="L4" s="61">
        <v>11</v>
      </c>
    </row>
    <row r="5" spans="1:12" x14ac:dyDescent="0.25">
      <c r="A5" s="48" t="s">
        <v>25</v>
      </c>
      <c r="B5" s="48">
        <v>1</v>
      </c>
      <c r="C5" s="48">
        <v>1</v>
      </c>
      <c r="D5" s="8"/>
      <c r="E5" s="8"/>
      <c r="F5" s="8"/>
      <c r="G5" s="8"/>
      <c r="H5" s="8"/>
      <c r="I5" s="8">
        <v>1</v>
      </c>
      <c r="J5" s="8"/>
      <c r="K5" s="61"/>
      <c r="L5" s="61">
        <v>14</v>
      </c>
    </row>
    <row r="6" spans="1:12" x14ac:dyDescent="0.25">
      <c r="A6" s="48" t="s">
        <v>26</v>
      </c>
      <c r="B6" s="48">
        <v>2</v>
      </c>
      <c r="C6" s="48">
        <v>2</v>
      </c>
      <c r="D6" s="8"/>
      <c r="E6" s="8"/>
      <c r="F6" s="8"/>
      <c r="G6" s="8"/>
      <c r="H6" s="8"/>
      <c r="I6" s="8">
        <v>2</v>
      </c>
      <c r="J6" s="8"/>
      <c r="K6" s="61">
        <v>5</v>
      </c>
      <c r="L6" s="61">
        <v>10</v>
      </c>
    </row>
    <row r="7" spans="1:12" x14ac:dyDescent="0.25">
      <c r="A7" s="48" t="s">
        <v>27</v>
      </c>
      <c r="B7" s="48">
        <v>2</v>
      </c>
      <c r="C7" s="48"/>
      <c r="D7" s="8"/>
      <c r="E7" s="8"/>
      <c r="F7" s="8"/>
      <c r="G7" s="8"/>
      <c r="H7" s="8">
        <v>1</v>
      </c>
      <c r="I7" s="8"/>
      <c r="J7" s="8">
        <v>1</v>
      </c>
      <c r="K7" s="61"/>
      <c r="L7" s="61">
        <v>2</v>
      </c>
    </row>
    <row r="8" spans="1:12" x14ac:dyDescent="0.25">
      <c r="A8" s="48" t="s">
        <v>28</v>
      </c>
      <c r="B8" s="48">
        <v>17</v>
      </c>
      <c r="C8" s="48">
        <v>7</v>
      </c>
      <c r="D8" s="8"/>
      <c r="E8" s="8"/>
      <c r="F8" s="8"/>
      <c r="G8" s="8"/>
      <c r="H8" s="8">
        <v>7</v>
      </c>
      <c r="I8" s="8">
        <v>7</v>
      </c>
      <c r="J8" s="8">
        <v>3</v>
      </c>
      <c r="K8" s="61">
        <v>84</v>
      </c>
      <c r="L8" s="61">
        <v>12</v>
      </c>
    </row>
    <row r="9" spans="1:12" x14ac:dyDescent="0.25">
      <c r="A9" s="165" t="s">
        <v>1</v>
      </c>
      <c r="B9" s="165"/>
      <c r="C9" s="165"/>
      <c r="D9" s="62"/>
      <c r="E9" s="62"/>
      <c r="F9" s="62"/>
      <c r="G9" s="62"/>
      <c r="H9" s="62"/>
      <c r="I9" s="62"/>
      <c r="J9" s="62"/>
      <c r="K9" s="4"/>
      <c r="L9" s="61">
        <v>6</v>
      </c>
    </row>
    <row r="10" spans="1:12" x14ac:dyDescent="0.25">
      <c r="A10" s="48" t="s">
        <v>2</v>
      </c>
      <c r="B10" s="48"/>
      <c r="C10" s="48"/>
      <c r="D10" s="8"/>
      <c r="E10" s="8"/>
      <c r="F10" s="8"/>
      <c r="G10" s="8"/>
      <c r="H10" s="8"/>
      <c r="I10" s="8"/>
      <c r="J10" s="8"/>
      <c r="K10" s="61"/>
      <c r="L10" s="61"/>
    </row>
    <row r="11" spans="1:12" x14ac:dyDescent="0.25">
      <c r="A11" s="48" t="s">
        <v>8</v>
      </c>
      <c r="B11" s="48"/>
      <c r="C11" s="48"/>
      <c r="D11" s="8"/>
      <c r="E11" s="8"/>
      <c r="F11" s="8"/>
      <c r="G11" s="8"/>
      <c r="H11" s="8"/>
      <c r="I11" s="8"/>
      <c r="J11" s="8"/>
      <c r="K11" s="61"/>
      <c r="L11" s="61"/>
    </row>
    <row r="12" spans="1:12" x14ac:dyDescent="0.25">
      <c r="A12" s="176" t="s">
        <v>3</v>
      </c>
      <c r="B12" s="177"/>
      <c r="C12" s="177"/>
      <c r="D12" s="62"/>
      <c r="E12" s="62"/>
      <c r="F12" s="62"/>
      <c r="G12" s="62"/>
      <c r="H12" s="62"/>
      <c r="I12" s="62"/>
      <c r="J12" s="62"/>
      <c r="K12" s="4"/>
      <c r="L12" s="61">
        <v>14</v>
      </c>
    </row>
    <row r="13" spans="1:12" x14ac:dyDescent="0.25">
      <c r="A13" s="48" t="s">
        <v>29</v>
      </c>
      <c r="B13" s="48">
        <v>3</v>
      </c>
      <c r="C13" s="48">
        <v>2</v>
      </c>
      <c r="D13" s="8"/>
      <c r="E13" s="8"/>
      <c r="F13" s="8"/>
      <c r="G13" s="8"/>
      <c r="H13" s="8">
        <v>1</v>
      </c>
      <c r="I13" s="8">
        <v>2</v>
      </c>
      <c r="J13" s="8"/>
      <c r="K13" s="61"/>
      <c r="L13" s="61"/>
    </row>
    <row r="14" spans="1:12" x14ac:dyDescent="0.25">
      <c r="A14" s="48" t="s">
        <v>30</v>
      </c>
      <c r="B14" s="48"/>
      <c r="C14" s="48"/>
      <c r="D14" s="8"/>
      <c r="E14" s="8"/>
      <c r="F14" s="8"/>
      <c r="G14" s="8"/>
      <c r="H14" s="8"/>
      <c r="I14" s="8"/>
      <c r="J14" s="8"/>
      <c r="K14" s="61"/>
      <c r="L14" s="61"/>
    </row>
    <row r="15" spans="1:12" x14ac:dyDescent="0.25">
      <c r="A15" s="48" t="s">
        <v>8</v>
      </c>
      <c r="B15" s="48"/>
      <c r="C15" s="48"/>
      <c r="D15" s="62"/>
      <c r="E15" s="62"/>
      <c r="F15" s="62"/>
      <c r="G15" s="62"/>
      <c r="H15" s="62"/>
      <c r="I15" s="62"/>
      <c r="J15" s="62"/>
      <c r="K15" s="61"/>
      <c r="L15" s="61"/>
    </row>
    <row r="16" spans="1:12" x14ac:dyDescent="0.25">
      <c r="A16" s="165" t="s">
        <v>4</v>
      </c>
      <c r="B16" s="165"/>
      <c r="C16" s="165"/>
      <c r="D16" s="62"/>
      <c r="E16" s="62"/>
      <c r="F16" s="62"/>
      <c r="G16" s="62"/>
      <c r="H16" s="62"/>
      <c r="I16" s="62"/>
      <c r="J16" s="62"/>
      <c r="K16" s="4"/>
      <c r="L16" s="61">
        <v>16</v>
      </c>
    </row>
    <row r="17" spans="1:12" x14ac:dyDescent="0.25">
      <c r="A17" s="48" t="s">
        <v>22</v>
      </c>
      <c r="B17" s="8"/>
      <c r="C17" s="52"/>
      <c r="D17" s="8"/>
      <c r="E17" s="8"/>
      <c r="F17" s="8"/>
      <c r="G17" s="8"/>
      <c r="H17" s="8"/>
      <c r="I17" s="8"/>
      <c r="J17" s="8"/>
      <c r="K17" s="62"/>
      <c r="L17" s="61"/>
    </row>
    <row r="18" spans="1:12" x14ac:dyDescent="0.25">
      <c r="A18" s="48" t="s">
        <v>31</v>
      </c>
      <c r="B18" s="8"/>
      <c r="C18" s="52"/>
      <c r="D18" s="8"/>
      <c r="E18" s="8"/>
      <c r="F18" s="8"/>
      <c r="G18" s="8"/>
      <c r="H18" s="8"/>
      <c r="I18" s="8"/>
      <c r="J18" s="8"/>
      <c r="K18" s="61"/>
      <c r="L18" s="61"/>
    </row>
    <row r="19" spans="1:12" x14ac:dyDescent="0.25">
      <c r="A19" s="48" t="s">
        <v>8</v>
      </c>
      <c r="B19" s="51"/>
      <c r="C19" s="52"/>
      <c r="D19" s="62"/>
      <c r="E19" s="62"/>
      <c r="F19" s="62"/>
      <c r="G19" s="62"/>
      <c r="H19" s="62"/>
      <c r="I19" s="62"/>
      <c r="J19" s="62"/>
      <c r="K19" s="61"/>
      <c r="L19" s="61"/>
    </row>
    <row r="20" spans="1:12" x14ac:dyDescent="0.25">
      <c r="A20" s="165" t="s">
        <v>5</v>
      </c>
      <c r="B20" s="165"/>
      <c r="C20" s="165"/>
      <c r="D20" s="61"/>
      <c r="E20" s="61"/>
      <c r="F20" s="61"/>
      <c r="G20" s="61"/>
      <c r="H20" s="61"/>
      <c r="I20" s="61"/>
      <c r="J20" s="61"/>
      <c r="K20" s="4"/>
      <c r="L20" s="61">
        <v>16</v>
      </c>
    </row>
    <row r="21" spans="1:12" x14ac:dyDescent="0.25">
      <c r="A21" s="48" t="s">
        <v>0</v>
      </c>
      <c r="B21" s="48">
        <v>2</v>
      </c>
      <c r="C21" s="48">
        <v>2</v>
      </c>
      <c r="D21" s="8"/>
      <c r="E21" s="8"/>
      <c r="F21" s="8"/>
      <c r="G21" s="8"/>
      <c r="H21" s="8"/>
      <c r="I21" s="8">
        <v>2</v>
      </c>
      <c r="J21" s="8"/>
      <c r="K21" s="61"/>
      <c r="L21" s="61"/>
    </row>
    <row r="22" spans="1:12" x14ac:dyDescent="0.25">
      <c r="A22" s="48" t="s">
        <v>6</v>
      </c>
      <c r="B22" s="48">
        <v>3</v>
      </c>
      <c r="C22" s="48">
        <v>2</v>
      </c>
      <c r="D22" s="8"/>
      <c r="E22" s="8"/>
      <c r="F22" s="8"/>
      <c r="G22" s="8"/>
      <c r="H22" s="8">
        <v>1</v>
      </c>
      <c r="I22" s="8">
        <v>2</v>
      </c>
      <c r="J22" s="8"/>
      <c r="K22" s="61"/>
      <c r="L22" s="61"/>
    </row>
    <row r="23" spans="1:12" x14ac:dyDescent="0.25">
      <c r="A23" s="48" t="s">
        <v>7</v>
      </c>
      <c r="B23" s="48">
        <v>2</v>
      </c>
      <c r="C23" s="48">
        <v>2</v>
      </c>
      <c r="D23" s="8"/>
      <c r="E23" s="8"/>
      <c r="F23" s="8"/>
      <c r="G23" s="8"/>
      <c r="H23" s="8"/>
      <c r="I23" s="8">
        <v>2</v>
      </c>
      <c r="J23" s="8"/>
      <c r="K23" s="61">
        <v>2</v>
      </c>
      <c r="L23" s="61"/>
    </row>
    <row r="24" spans="1:12" x14ac:dyDescent="0.25">
      <c r="A24" s="48" t="s">
        <v>8</v>
      </c>
      <c r="B24" s="48"/>
      <c r="C24" s="48"/>
      <c r="D24" s="62"/>
      <c r="E24" s="62"/>
      <c r="F24" s="62"/>
      <c r="G24" s="62"/>
      <c r="H24" s="62"/>
      <c r="I24" s="62"/>
      <c r="J24" s="62"/>
      <c r="K24" s="61"/>
      <c r="L24" s="61"/>
    </row>
    <row r="25" spans="1:12" x14ac:dyDescent="0.25">
      <c r="A25" s="165" t="s">
        <v>9</v>
      </c>
      <c r="B25" s="165"/>
      <c r="C25" s="165"/>
      <c r="D25" s="62"/>
      <c r="E25" s="62"/>
      <c r="F25" s="62"/>
      <c r="G25" s="62"/>
      <c r="H25" s="62"/>
      <c r="I25" s="62"/>
      <c r="J25" s="62"/>
      <c r="K25" s="4"/>
      <c r="L25" s="62">
        <v>4</v>
      </c>
    </row>
    <row r="26" spans="1:12" x14ac:dyDescent="0.25">
      <c r="A26" s="48" t="s">
        <v>10</v>
      </c>
      <c r="B26" s="49"/>
      <c r="C26" s="48"/>
      <c r="D26" s="8"/>
      <c r="E26" s="8"/>
      <c r="F26" s="8"/>
      <c r="G26" s="8"/>
      <c r="H26" s="8"/>
      <c r="I26" s="8"/>
      <c r="J26" s="8"/>
      <c r="K26" s="61"/>
      <c r="L26" s="61"/>
    </row>
    <row r="27" spans="1:12" x14ac:dyDescent="0.25">
      <c r="A27" s="48" t="s">
        <v>34</v>
      </c>
      <c r="B27" s="49"/>
      <c r="C27" s="48"/>
      <c r="D27" s="8"/>
      <c r="E27" s="8"/>
      <c r="F27" s="8"/>
      <c r="G27" s="8"/>
      <c r="H27" s="8"/>
      <c r="I27" s="8"/>
      <c r="J27" s="8"/>
      <c r="K27" s="61"/>
      <c r="L27" s="61"/>
    </row>
    <row r="28" spans="1:12" x14ac:dyDescent="0.25">
      <c r="A28" s="48" t="s">
        <v>8</v>
      </c>
      <c r="B28" s="48"/>
      <c r="C28" s="48"/>
      <c r="D28" s="62"/>
      <c r="E28" s="62"/>
      <c r="F28" s="62"/>
      <c r="G28" s="62"/>
      <c r="H28" s="62"/>
      <c r="I28" s="62"/>
      <c r="J28" s="62"/>
      <c r="K28" s="61"/>
      <c r="L28" s="61"/>
    </row>
    <row r="29" spans="1:12" x14ac:dyDescent="0.25">
      <c r="A29" s="165" t="s">
        <v>11</v>
      </c>
      <c r="B29" s="165"/>
      <c r="C29" s="165"/>
      <c r="D29" s="62"/>
      <c r="E29" s="62"/>
      <c r="F29" s="62"/>
      <c r="G29" s="62"/>
      <c r="H29" s="62"/>
      <c r="I29" s="62"/>
      <c r="J29" s="62"/>
      <c r="K29" s="4"/>
      <c r="L29" s="62">
        <v>13</v>
      </c>
    </row>
    <row r="30" spans="1:12" x14ac:dyDescent="0.25">
      <c r="A30" s="48" t="s">
        <v>12</v>
      </c>
      <c r="B30" s="48">
        <v>1</v>
      </c>
      <c r="C30" s="48">
        <v>1</v>
      </c>
      <c r="D30" s="8"/>
      <c r="E30" s="8"/>
      <c r="F30" s="8"/>
      <c r="G30" s="8"/>
      <c r="H30" s="8"/>
      <c r="I30" s="8">
        <v>1</v>
      </c>
      <c r="J30" s="8"/>
      <c r="K30" s="61"/>
      <c r="L30" s="61"/>
    </row>
    <row r="31" spans="1:12" x14ac:dyDescent="0.25">
      <c r="A31" s="48" t="s">
        <v>18</v>
      </c>
      <c r="B31" s="48">
        <v>1</v>
      </c>
      <c r="C31" s="48">
        <v>1</v>
      </c>
      <c r="D31" s="8"/>
      <c r="E31" s="8"/>
      <c r="F31" s="8"/>
      <c r="G31" s="8"/>
      <c r="H31" s="8"/>
      <c r="I31" s="8">
        <v>1</v>
      </c>
      <c r="J31" s="8"/>
      <c r="K31" s="61"/>
      <c r="L31" s="61"/>
    </row>
    <row r="32" spans="1:12" x14ac:dyDescent="0.25">
      <c r="A32" s="48" t="s">
        <v>19</v>
      </c>
      <c r="B32" s="48"/>
      <c r="C32" s="48"/>
      <c r="D32" s="8"/>
      <c r="E32" s="8"/>
      <c r="F32" s="8"/>
      <c r="G32" s="8"/>
      <c r="H32" s="8"/>
      <c r="I32" s="8"/>
      <c r="J32" s="8"/>
      <c r="K32" s="61"/>
      <c r="L32" s="61"/>
    </row>
    <row r="33" spans="1:12" x14ac:dyDescent="0.25">
      <c r="A33" s="48" t="s">
        <v>8</v>
      </c>
      <c r="B33" s="48"/>
      <c r="C33" s="48"/>
      <c r="D33" s="62"/>
      <c r="E33" s="62"/>
      <c r="F33" s="62"/>
      <c r="G33" s="62"/>
      <c r="H33" s="62"/>
      <c r="I33" s="62"/>
      <c r="J33" s="62"/>
      <c r="K33" s="61"/>
      <c r="L33" s="61"/>
    </row>
    <row r="34" spans="1:12" x14ac:dyDescent="0.25">
      <c r="A34" s="176" t="s">
        <v>13</v>
      </c>
      <c r="B34" s="177"/>
      <c r="C34" s="177"/>
      <c r="D34" s="62"/>
      <c r="E34" s="62"/>
      <c r="F34" s="62"/>
      <c r="G34" s="62"/>
      <c r="H34" s="62"/>
      <c r="I34" s="62"/>
      <c r="J34" s="62"/>
      <c r="K34" s="4"/>
      <c r="L34" s="62">
        <v>13</v>
      </c>
    </row>
    <row r="35" spans="1:12" x14ac:dyDescent="0.25">
      <c r="A35" s="48" t="s">
        <v>15</v>
      </c>
      <c r="B35" s="48">
        <v>1</v>
      </c>
      <c r="C35" s="48">
        <v>1</v>
      </c>
      <c r="D35" s="8"/>
      <c r="E35" s="8"/>
      <c r="F35" s="8"/>
      <c r="G35" s="8"/>
      <c r="H35" s="8"/>
      <c r="I35" s="8">
        <v>1</v>
      </c>
      <c r="J35" s="8"/>
      <c r="K35" s="61">
        <v>1</v>
      </c>
      <c r="L35" s="61"/>
    </row>
    <row r="36" spans="1:12" ht="15" customHeight="1" x14ac:dyDescent="0.25">
      <c r="A36" s="48" t="s">
        <v>14</v>
      </c>
      <c r="B36" s="48"/>
      <c r="C36" s="48"/>
      <c r="D36" s="8"/>
      <c r="E36" s="8"/>
      <c r="F36" s="8"/>
      <c r="G36" s="8"/>
      <c r="H36" s="8"/>
      <c r="I36" s="8"/>
      <c r="J36" s="8"/>
      <c r="K36" s="61"/>
      <c r="L36" s="61"/>
    </row>
    <row r="37" spans="1:12" x14ac:dyDescent="0.25">
      <c r="A37" s="48" t="s">
        <v>37</v>
      </c>
      <c r="B37" s="8"/>
      <c r="C37" s="8"/>
      <c r="D37" s="2"/>
      <c r="E37" s="2"/>
      <c r="F37" s="2"/>
      <c r="G37" s="2"/>
      <c r="H37" s="2"/>
      <c r="I37" s="61"/>
      <c r="J37" s="2"/>
      <c r="K37" s="61">
        <v>1</v>
      </c>
      <c r="L37" s="61"/>
    </row>
    <row r="38" spans="1:12" x14ac:dyDescent="0.25">
      <c r="A38" s="48" t="s">
        <v>8</v>
      </c>
      <c r="B38" s="48"/>
      <c r="C38" s="48"/>
      <c r="D38" s="61"/>
      <c r="E38" s="61"/>
      <c r="F38" s="61"/>
      <c r="G38" s="61"/>
      <c r="H38" s="61"/>
      <c r="I38" s="61"/>
      <c r="J38" s="61"/>
      <c r="K38" s="61"/>
      <c r="L38" s="61"/>
    </row>
    <row r="39" spans="1:12" ht="31.5" x14ac:dyDescent="0.25">
      <c r="A39" s="47" t="s">
        <v>35</v>
      </c>
      <c r="B39" s="48"/>
      <c r="C39" s="48"/>
      <c r="D39" s="61"/>
      <c r="E39" s="61"/>
      <c r="F39" s="61"/>
      <c r="G39" s="61"/>
      <c r="H39" s="61"/>
      <c r="I39" s="61"/>
      <c r="J39" s="61"/>
      <c r="K39" s="61"/>
      <c r="L39" s="2"/>
    </row>
    <row r="40" spans="1:12" x14ac:dyDescent="0.25">
      <c r="A40" s="48" t="s">
        <v>17</v>
      </c>
      <c r="B40" s="48">
        <f>SUM(B3:B8,B13,B21,B22:B23,B14,B30:B31,B35,B39)</f>
        <v>46</v>
      </c>
      <c r="C40" s="48">
        <f>SUM(C3:C8,C13,C21,C35,C22,C30:C31,C23)</f>
        <v>28</v>
      </c>
      <c r="K40" s="61">
        <f>SUM(K6:K8,K23,K35:K37)</f>
        <v>93</v>
      </c>
      <c r="L40" s="61">
        <v>140</v>
      </c>
    </row>
  </sheetData>
  <mergeCells count="13">
    <mergeCell ref="D1:J1"/>
    <mergeCell ref="K1:K2"/>
    <mergeCell ref="L1:L2"/>
    <mergeCell ref="A9:C9"/>
    <mergeCell ref="A34:C34"/>
    <mergeCell ref="A1:A2"/>
    <mergeCell ref="B1:B2"/>
    <mergeCell ref="C1:C2"/>
    <mergeCell ref="A12:C12"/>
    <mergeCell ref="A16:C16"/>
    <mergeCell ref="A20:C20"/>
    <mergeCell ref="A25:C25"/>
    <mergeCell ref="A29:C29"/>
  </mergeCells>
  <pageMargins left="0.7" right="0.7" top="0.75" bottom="0.75" header="0.3" footer="0.3"/>
  <pageSetup paperSize="9" scale="4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55" zoomScaleNormal="55" workbookViewId="0">
      <selection activeCell="A38" sqref="A38"/>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2.5703125"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78.75" x14ac:dyDescent="0.25">
      <c r="A2" s="167"/>
      <c r="B2" s="171"/>
      <c r="C2" s="171"/>
      <c r="D2" s="65" t="s">
        <v>42</v>
      </c>
      <c r="E2" s="63" t="s">
        <v>43</v>
      </c>
      <c r="F2" s="65" t="s">
        <v>45</v>
      </c>
      <c r="G2" s="65" t="s">
        <v>46</v>
      </c>
      <c r="H2" s="65" t="s">
        <v>47</v>
      </c>
      <c r="I2" s="65" t="s">
        <v>41</v>
      </c>
      <c r="J2" s="65" t="s">
        <v>44</v>
      </c>
      <c r="K2" s="171"/>
      <c r="L2" s="167"/>
    </row>
    <row r="3" spans="1:12" x14ac:dyDescent="0.25">
      <c r="A3" s="63" t="s">
        <v>23</v>
      </c>
      <c r="B3" s="63">
        <v>16</v>
      </c>
      <c r="C3" s="63">
        <v>10</v>
      </c>
      <c r="D3" s="8"/>
      <c r="E3" s="8"/>
      <c r="F3" s="8"/>
      <c r="G3" s="8"/>
      <c r="H3" s="8">
        <v>6</v>
      </c>
      <c r="I3" s="8">
        <v>10</v>
      </c>
      <c r="J3" s="8"/>
      <c r="K3" s="63"/>
      <c r="L3" s="63">
        <v>9</v>
      </c>
    </row>
    <row r="4" spans="1:12" x14ac:dyDescent="0.25">
      <c r="A4" s="63" t="s">
        <v>24</v>
      </c>
      <c r="B4" s="63">
        <v>4</v>
      </c>
      <c r="C4" s="63">
        <v>1</v>
      </c>
      <c r="D4" s="8"/>
      <c r="E4" s="8"/>
      <c r="F4" s="8"/>
      <c r="G4" s="8"/>
      <c r="H4" s="8">
        <v>3</v>
      </c>
      <c r="I4" s="8">
        <v>1</v>
      </c>
      <c r="J4" s="8"/>
      <c r="K4" s="63"/>
      <c r="L4" s="63">
        <v>11</v>
      </c>
    </row>
    <row r="5" spans="1:12" x14ac:dyDescent="0.25">
      <c r="A5" s="63" t="s">
        <v>25</v>
      </c>
      <c r="B5" s="63">
        <v>4</v>
      </c>
      <c r="C5" s="63">
        <v>2</v>
      </c>
      <c r="D5" s="8"/>
      <c r="E5" s="8"/>
      <c r="F5" s="8"/>
      <c r="G5" s="8"/>
      <c r="H5" s="8">
        <v>2</v>
      </c>
      <c r="I5" s="8">
        <v>2</v>
      </c>
      <c r="J5" s="8"/>
      <c r="K5" s="63"/>
      <c r="L5" s="63">
        <v>14</v>
      </c>
    </row>
    <row r="6" spans="1:12" x14ac:dyDescent="0.25">
      <c r="A6" s="63" t="s">
        <v>26</v>
      </c>
      <c r="B6" s="63">
        <v>2</v>
      </c>
      <c r="C6" s="63">
        <v>1</v>
      </c>
      <c r="D6" s="8"/>
      <c r="E6" s="8"/>
      <c r="F6" s="8"/>
      <c r="G6" s="8"/>
      <c r="H6" s="8"/>
      <c r="I6" s="8">
        <v>1</v>
      </c>
      <c r="J6" s="8">
        <v>1</v>
      </c>
      <c r="K6" s="63">
        <v>5</v>
      </c>
      <c r="L6" s="63">
        <v>10</v>
      </c>
    </row>
    <row r="7" spans="1:12" x14ac:dyDescent="0.25">
      <c r="A7" s="63" t="s">
        <v>27</v>
      </c>
      <c r="B7" s="63">
        <v>4</v>
      </c>
      <c r="C7" s="63"/>
      <c r="D7" s="8"/>
      <c r="E7" s="8"/>
      <c r="F7" s="8"/>
      <c r="G7" s="8"/>
      <c r="H7" s="8">
        <v>4</v>
      </c>
      <c r="I7" s="8"/>
      <c r="J7" s="8"/>
      <c r="K7" s="63"/>
      <c r="L7" s="63">
        <v>2</v>
      </c>
    </row>
    <row r="8" spans="1:12" x14ac:dyDescent="0.25">
      <c r="A8" s="63" t="s">
        <v>28</v>
      </c>
      <c r="B8" s="63">
        <v>23</v>
      </c>
      <c r="C8" s="63">
        <v>13</v>
      </c>
      <c r="D8" s="8"/>
      <c r="E8" s="8"/>
      <c r="F8" s="8"/>
      <c r="G8" s="8"/>
      <c r="H8" s="8">
        <v>9</v>
      </c>
      <c r="I8" s="8">
        <v>13</v>
      </c>
      <c r="J8" s="8">
        <v>1</v>
      </c>
      <c r="K8" s="63">
        <v>85</v>
      </c>
      <c r="L8" s="63">
        <v>12</v>
      </c>
    </row>
    <row r="9" spans="1:12" x14ac:dyDescent="0.25">
      <c r="A9" s="165" t="s">
        <v>1</v>
      </c>
      <c r="B9" s="165"/>
      <c r="C9" s="165"/>
      <c r="D9" s="66"/>
      <c r="E9" s="66"/>
      <c r="F9" s="66"/>
      <c r="G9" s="66"/>
      <c r="H9" s="66"/>
      <c r="I9" s="66"/>
      <c r="J9" s="66"/>
      <c r="K9" s="4"/>
      <c r="L9" s="63">
        <v>6</v>
      </c>
    </row>
    <row r="10" spans="1:12" x14ac:dyDescent="0.25">
      <c r="A10" s="63" t="s">
        <v>2</v>
      </c>
      <c r="B10" s="63"/>
      <c r="C10" s="63"/>
      <c r="D10" s="8"/>
      <c r="E10" s="8"/>
      <c r="F10" s="8"/>
      <c r="G10" s="8"/>
      <c r="H10" s="8"/>
      <c r="I10" s="8"/>
      <c r="J10" s="8"/>
      <c r="K10" s="63"/>
      <c r="L10" s="63"/>
    </row>
    <row r="11" spans="1:12" x14ac:dyDescent="0.25">
      <c r="A11" s="63" t="s">
        <v>8</v>
      </c>
      <c r="B11" s="63"/>
      <c r="C11" s="63"/>
      <c r="D11" s="8"/>
      <c r="E11" s="8"/>
      <c r="F11" s="8"/>
      <c r="G11" s="8"/>
      <c r="H11" s="8"/>
      <c r="I11" s="8"/>
      <c r="J11" s="8"/>
      <c r="K11" s="63"/>
      <c r="L11" s="63"/>
    </row>
    <row r="12" spans="1:12" x14ac:dyDescent="0.25">
      <c r="A12" s="176" t="s">
        <v>3</v>
      </c>
      <c r="B12" s="177"/>
      <c r="C12" s="177"/>
      <c r="D12" s="66"/>
      <c r="E12" s="66"/>
      <c r="F12" s="66"/>
      <c r="G12" s="66"/>
      <c r="H12" s="66"/>
      <c r="I12" s="66"/>
      <c r="J12" s="66"/>
      <c r="K12" s="4"/>
      <c r="L12" s="63">
        <v>14</v>
      </c>
    </row>
    <row r="13" spans="1:12" x14ac:dyDescent="0.25">
      <c r="A13" s="63" t="s">
        <v>29</v>
      </c>
      <c r="B13" s="63">
        <v>4</v>
      </c>
      <c r="C13" s="63">
        <v>1</v>
      </c>
      <c r="D13" s="8"/>
      <c r="E13" s="8"/>
      <c r="F13" s="8"/>
      <c r="G13" s="8"/>
      <c r="H13" s="8">
        <v>3</v>
      </c>
      <c r="I13" s="8">
        <v>1</v>
      </c>
      <c r="J13" s="8"/>
      <c r="K13" s="63"/>
      <c r="L13" s="63"/>
    </row>
    <row r="14" spans="1:12" x14ac:dyDescent="0.25">
      <c r="A14" s="63" t="s">
        <v>30</v>
      </c>
      <c r="B14" s="63"/>
      <c r="C14" s="63"/>
      <c r="D14" s="8"/>
      <c r="E14" s="8"/>
      <c r="F14" s="8"/>
      <c r="G14" s="8"/>
      <c r="H14" s="8"/>
      <c r="I14" s="8"/>
      <c r="J14" s="8"/>
      <c r="K14" s="63"/>
      <c r="L14" s="63"/>
    </row>
    <row r="15" spans="1:12" x14ac:dyDescent="0.25">
      <c r="A15" s="63" t="s">
        <v>8</v>
      </c>
      <c r="B15" s="63"/>
      <c r="C15" s="63"/>
      <c r="D15" s="66"/>
      <c r="E15" s="66"/>
      <c r="F15" s="66"/>
      <c r="G15" s="66"/>
      <c r="H15" s="66"/>
      <c r="I15" s="66"/>
      <c r="J15" s="66"/>
      <c r="K15" s="63"/>
      <c r="L15" s="63"/>
    </row>
    <row r="16" spans="1:12" x14ac:dyDescent="0.25">
      <c r="A16" s="165" t="s">
        <v>4</v>
      </c>
      <c r="B16" s="165"/>
      <c r="C16" s="165"/>
      <c r="D16" s="66"/>
      <c r="E16" s="66"/>
      <c r="F16" s="66"/>
      <c r="G16" s="66"/>
      <c r="H16" s="66"/>
      <c r="I16" s="66"/>
      <c r="J16" s="66"/>
      <c r="K16" s="4"/>
      <c r="L16" s="63">
        <v>16</v>
      </c>
    </row>
    <row r="17" spans="1:12" x14ac:dyDescent="0.25">
      <c r="A17" s="63" t="s">
        <v>22</v>
      </c>
      <c r="B17" s="8"/>
      <c r="C17" s="66"/>
      <c r="D17" s="8"/>
      <c r="E17" s="8"/>
      <c r="F17" s="8"/>
      <c r="G17" s="8"/>
      <c r="H17" s="8"/>
      <c r="I17" s="8"/>
      <c r="J17" s="8"/>
      <c r="K17" s="66"/>
      <c r="L17" s="63"/>
    </row>
    <row r="18" spans="1:12" x14ac:dyDescent="0.25">
      <c r="A18" s="63" t="s">
        <v>31</v>
      </c>
      <c r="B18" s="8"/>
      <c r="C18" s="66"/>
      <c r="D18" s="8"/>
      <c r="E18" s="8"/>
      <c r="F18" s="8"/>
      <c r="G18" s="8"/>
      <c r="H18" s="8"/>
      <c r="I18" s="8"/>
      <c r="J18" s="8"/>
      <c r="K18" s="63"/>
      <c r="L18" s="63"/>
    </row>
    <row r="19" spans="1:12" x14ac:dyDescent="0.25">
      <c r="A19" s="63" t="s">
        <v>8</v>
      </c>
      <c r="B19" s="67"/>
      <c r="C19" s="66"/>
      <c r="D19" s="66"/>
      <c r="E19" s="66"/>
      <c r="F19" s="66"/>
      <c r="G19" s="66"/>
      <c r="H19" s="66"/>
      <c r="I19" s="66"/>
      <c r="J19" s="66"/>
      <c r="K19" s="63"/>
      <c r="L19" s="63"/>
    </row>
    <row r="20" spans="1:12" x14ac:dyDescent="0.25">
      <c r="A20" s="165" t="s">
        <v>5</v>
      </c>
      <c r="B20" s="165"/>
      <c r="C20" s="165"/>
      <c r="D20" s="63"/>
      <c r="E20" s="63"/>
      <c r="F20" s="63"/>
      <c r="G20" s="63"/>
      <c r="H20" s="63"/>
      <c r="I20" s="63"/>
      <c r="J20" s="63"/>
      <c r="K20" s="4"/>
      <c r="L20" s="63">
        <v>16</v>
      </c>
    </row>
    <row r="21" spans="1:12" x14ac:dyDescent="0.25">
      <c r="A21" s="63" t="s">
        <v>0</v>
      </c>
      <c r="B21" s="63">
        <v>1</v>
      </c>
      <c r="C21" s="63">
        <v>1</v>
      </c>
      <c r="D21" s="8"/>
      <c r="E21" s="8"/>
      <c r="F21" s="8"/>
      <c r="G21" s="8"/>
      <c r="H21" s="8"/>
      <c r="I21" s="8">
        <v>1</v>
      </c>
      <c r="J21" s="8"/>
      <c r="K21" s="63"/>
      <c r="L21" s="63"/>
    </row>
    <row r="22" spans="1:12" x14ac:dyDescent="0.25">
      <c r="A22" s="63" t="s">
        <v>6</v>
      </c>
      <c r="B22" s="63"/>
      <c r="C22" s="63"/>
      <c r="D22" s="8"/>
      <c r="E22" s="8"/>
      <c r="F22" s="8"/>
      <c r="G22" s="8"/>
      <c r="H22" s="8"/>
      <c r="I22" s="8"/>
      <c r="J22" s="8"/>
      <c r="K22" s="63"/>
      <c r="L22" s="63"/>
    </row>
    <row r="23" spans="1:12" x14ac:dyDescent="0.25">
      <c r="A23" s="63" t="s">
        <v>48</v>
      </c>
      <c r="B23" s="63">
        <v>1</v>
      </c>
      <c r="C23" s="63"/>
      <c r="D23" s="8"/>
      <c r="E23" s="8"/>
      <c r="F23" s="8"/>
      <c r="G23" s="8"/>
      <c r="H23" s="8">
        <v>1</v>
      </c>
      <c r="I23" s="8"/>
      <c r="J23" s="8"/>
      <c r="K23" s="63"/>
      <c r="L23" s="63"/>
    </row>
    <row r="24" spans="1:12" x14ac:dyDescent="0.25">
      <c r="A24" s="63" t="s">
        <v>7</v>
      </c>
      <c r="B24" s="63">
        <v>1</v>
      </c>
      <c r="C24" s="63"/>
      <c r="D24" s="66"/>
      <c r="E24" s="66"/>
      <c r="F24" s="66"/>
      <c r="G24" s="66"/>
      <c r="H24" s="66">
        <v>1</v>
      </c>
      <c r="I24" s="66"/>
      <c r="J24" s="66"/>
      <c r="K24" s="63">
        <v>2</v>
      </c>
      <c r="L24" s="63"/>
    </row>
    <row r="25" spans="1:12" x14ac:dyDescent="0.25">
      <c r="A25" s="63" t="s">
        <v>8</v>
      </c>
      <c r="B25" s="63"/>
      <c r="C25" s="63"/>
      <c r="D25" s="66"/>
      <c r="E25" s="66"/>
      <c r="F25" s="66"/>
      <c r="G25" s="66"/>
      <c r="H25" s="66"/>
      <c r="I25" s="66"/>
      <c r="J25" s="66"/>
      <c r="K25" s="63"/>
      <c r="L25" s="63"/>
    </row>
    <row r="26" spans="1:12" x14ac:dyDescent="0.25">
      <c r="A26" s="165" t="s">
        <v>9</v>
      </c>
      <c r="B26" s="165"/>
      <c r="C26" s="165"/>
      <c r="D26" s="8"/>
      <c r="E26" s="8"/>
      <c r="F26" s="8"/>
      <c r="G26" s="8"/>
      <c r="H26" s="8"/>
      <c r="I26" s="8"/>
      <c r="J26" s="8"/>
      <c r="K26" s="4"/>
      <c r="L26" s="66">
        <v>4</v>
      </c>
    </row>
    <row r="27" spans="1:12" x14ac:dyDescent="0.25">
      <c r="A27" s="63" t="s">
        <v>10</v>
      </c>
      <c r="B27" s="64">
        <v>1</v>
      </c>
      <c r="C27" s="63"/>
      <c r="D27" s="8"/>
      <c r="E27" s="8">
        <v>1</v>
      </c>
      <c r="F27" s="8"/>
      <c r="G27" s="8"/>
      <c r="H27" s="8"/>
      <c r="I27" s="8"/>
      <c r="J27" s="8"/>
      <c r="K27" s="63"/>
      <c r="L27" s="63"/>
    </row>
    <row r="28" spans="1:12" x14ac:dyDescent="0.25">
      <c r="A28" s="63" t="s">
        <v>34</v>
      </c>
      <c r="B28" s="64"/>
      <c r="C28" s="63"/>
      <c r="D28" s="66"/>
      <c r="E28" s="66"/>
      <c r="F28" s="66"/>
      <c r="G28" s="66"/>
      <c r="H28" s="66"/>
      <c r="I28" s="66"/>
      <c r="J28" s="66"/>
      <c r="K28" s="63"/>
      <c r="L28" s="63"/>
    </row>
    <row r="29" spans="1:12" x14ac:dyDescent="0.25">
      <c r="A29" s="63" t="s">
        <v>8</v>
      </c>
      <c r="B29" s="63"/>
      <c r="C29" s="63"/>
      <c r="D29" s="66"/>
      <c r="E29" s="66"/>
      <c r="F29" s="66"/>
      <c r="G29" s="66"/>
      <c r="H29" s="66"/>
      <c r="I29" s="66"/>
      <c r="J29" s="66"/>
      <c r="K29" s="63"/>
      <c r="L29" s="63"/>
    </row>
    <row r="30" spans="1:12" x14ac:dyDescent="0.25">
      <c r="A30" s="165" t="s">
        <v>11</v>
      </c>
      <c r="B30" s="165"/>
      <c r="C30" s="165"/>
      <c r="D30" s="8"/>
      <c r="E30" s="8"/>
      <c r="F30" s="8"/>
      <c r="G30" s="8"/>
      <c r="H30" s="8"/>
      <c r="I30" s="8"/>
      <c r="J30" s="8"/>
      <c r="K30" s="4"/>
      <c r="L30" s="66">
        <v>13</v>
      </c>
    </row>
    <row r="31" spans="1:12" x14ac:dyDescent="0.25">
      <c r="A31" s="63" t="s">
        <v>12</v>
      </c>
      <c r="B31" s="63"/>
      <c r="C31" s="63"/>
      <c r="D31" s="8"/>
      <c r="E31" s="8"/>
      <c r="F31" s="8"/>
      <c r="G31" s="8"/>
      <c r="H31" s="8"/>
      <c r="I31" s="8"/>
      <c r="J31" s="8"/>
      <c r="K31" s="63"/>
      <c r="L31" s="63"/>
    </row>
    <row r="32" spans="1:12" x14ac:dyDescent="0.25">
      <c r="A32" s="63" t="s">
        <v>18</v>
      </c>
      <c r="B32" s="63"/>
      <c r="C32" s="63"/>
      <c r="D32" s="8"/>
      <c r="E32" s="8"/>
      <c r="F32" s="8"/>
      <c r="G32" s="8"/>
      <c r="H32" s="8"/>
      <c r="I32" s="8"/>
      <c r="J32" s="8"/>
      <c r="K32" s="63"/>
      <c r="L32" s="63"/>
    </row>
    <row r="33" spans="1:12" x14ac:dyDescent="0.25">
      <c r="A33" s="63" t="s">
        <v>19</v>
      </c>
      <c r="B33" s="63"/>
      <c r="C33" s="63"/>
      <c r="D33" s="66"/>
      <c r="E33" s="66"/>
      <c r="F33" s="66"/>
      <c r="G33" s="66"/>
      <c r="H33" s="66"/>
      <c r="I33" s="66"/>
      <c r="J33" s="66"/>
      <c r="K33" s="63"/>
      <c r="L33" s="63"/>
    </row>
    <row r="34" spans="1:12" x14ac:dyDescent="0.25">
      <c r="A34" s="63" t="s">
        <v>8</v>
      </c>
      <c r="B34" s="63"/>
      <c r="C34" s="63"/>
      <c r="D34" s="66"/>
      <c r="E34" s="66"/>
      <c r="F34" s="66"/>
      <c r="G34" s="66"/>
      <c r="H34" s="66"/>
      <c r="I34" s="66"/>
      <c r="J34" s="66"/>
      <c r="K34" s="63"/>
      <c r="L34" s="63"/>
    </row>
    <row r="35" spans="1:12" x14ac:dyDescent="0.25">
      <c r="A35" s="176" t="s">
        <v>13</v>
      </c>
      <c r="B35" s="177"/>
      <c r="C35" s="177"/>
      <c r="D35" s="8"/>
      <c r="E35" s="8"/>
      <c r="F35" s="8"/>
      <c r="G35" s="8"/>
      <c r="H35" s="8"/>
      <c r="I35" s="8"/>
      <c r="J35" s="8"/>
      <c r="K35" s="4"/>
      <c r="L35" s="66">
        <v>13</v>
      </c>
    </row>
    <row r="36" spans="1:12" x14ac:dyDescent="0.25">
      <c r="A36" s="63" t="s">
        <v>15</v>
      </c>
      <c r="B36" s="63"/>
      <c r="C36" s="63"/>
      <c r="D36" s="8"/>
      <c r="E36" s="8"/>
      <c r="F36" s="8"/>
      <c r="G36" s="8"/>
      <c r="H36" s="8"/>
      <c r="I36" s="8"/>
      <c r="J36" s="8"/>
      <c r="K36" s="63">
        <v>1</v>
      </c>
      <c r="L36" s="63"/>
    </row>
    <row r="37" spans="1:12" x14ac:dyDescent="0.25">
      <c r="A37" s="63" t="s">
        <v>14</v>
      </c>
      <c r="B37" s="63"/>
      <c r="C37" s="63"/>
      <c r="D37" s="2"/>
      <c r="E37" s="2"/>
      <c r="F37" s="2"/>
      <c r="G37" s="2"/>
      <c r="H37" s="2"/>
      <c r="I37" s="63"/>
      <c r="J37" s="2"/>
      <c r="K37" s="63"/>
      <c r="L37" s="63"/>
    </row>
    <row r="38" spans="1:12" x14ac:dyDescent="0.25">
      <c r="A38" s="63" t="s">
        <v>37</v>
      </c>
      <c r="B38" s="8">
        <v>1</v>
      </c>
      <c r="C38" s="8"/>
      <c r="D38" s="63"/>
      <c r="E38" s="63"/>
      <c r="F38" s="63"/>
      <c r="G38" s="63">
        <v>1</v>
      </c>
      <c r="H38" s="63"/>
      <c r="I38" s="63"/>
      <c r="J38" s="63"/>
      <c r="K38" s="63"/>
      <c r="L38" s="63"/>
    </row>
    <row r="39" spans="1:12" x14ac:dyDescent="0.25">
      <c r="A39" s="63" t="s">
        <v>8</v>
      </c>
      <c r="B39" s="63"/>
      <c r="C39" s="63"/>
      <c r="D39" s="63"/>
      <c r="E39" s="63"/>
      <c r="F39" s="63"/>
      <c r="G39" s="63"/>
      <c r="H39" s="63"/>
      <c r="I39" s="63"/>
      <c r="J39" s="63"/>
      <c r="K39" s="63"/>
      <c r="L39" s="63"/>
    </row>
    <row r="40" spans="1:12" ht="31.5" x14ac:dyDescent="0.25">
      <c r="A40" s="65" t="s">
        <v>35</v>
      </c>
      <c r="B40" s="63">
        <v>1</v>
      </c>
      <c r="C40" s="63"/>
      <c r="D40" s="63"/>
      <c r="E40" s="63">
        <v>1</v>
      </c>
      <c r="F40" s="63"/>
      <c r="G40" s="63"/>
      <c r="H40" s="63"/>
      <c r="I40" s="63"/>
      <c r="J40" s="63"/>
      <c r="K40" s="63"/>
      <c r="L40" s="2"/>
    </row>
    <row r="41" spans="1:12" x14ac:dyDescent="0.25">
      <c r="A41" s="63" t="s">
        <v>17</v>
      </c>
      <c r="B41" s="63">
        <f>SUM(B3:B8,B13,B21,B22:B24,B14,B27:B28,B38,B40)</f>
        <v>63</v>
      </c>
      <c r="C41" s="63">
        <f>SUM(C3:C8,C13,C21,C36,C22,C31:C32,C24)</f>
        <v>29</v>
      </c>
      <c r="D41" s="63"/>
      <c r="E41" s="63"/>
      <c r="F41" s="63"/>
      <c r="G41" s="63"/>
      <c r="H41" s="63"/>
      <c r="I41" s="63"/>
      <c r="J41" s="63"/>
      <c r="K41" s="63">
        <f>SUM(K6:K8,K24,K36:K38)</f>
        <v>93</v>
      </c>
      <c r="L41" s="63">
        <v>140</v>
      </c>
    </row>
  </sheetData>
  <mergeCells count="13">
    <mergeCell ref="D1:J1"/>
    <mergeCell ref="K1:K2"/>
    <mergeCell ref="L1:L2"/>
    <mergeCell ref="A12:C12"/>
    <mergeCell ref="A16:C16"/>
    <mergeCell ref="A20:C20"/>
    <mergeCell ref="A26:C26"/>
    <mergeCell ref="A30:C30"/>
    <mergeCell ref="A35:C35"/>
    <mergeCell ref="A1:A2"/>
    <mergeCell ref="B1:B2"/>
    <mergeCell ref="C1:C2"/>
    <mergeCell ref="A9:C9"/>
  </mergeCells>
  <pageMargins left="0.7" right="0.7" top="0.75" bottom="0.75" header="0.3" footer="0.3"/>
  <pageSetup paperSize="9" scale="4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55" zoomScaleNormal="55" workbookViewId="0">
      <selection activeCell="S46" sqref="S4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2.5703125"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78.75" x14ac:dyDescent="0.25">
      <c r="A2" s="167"/>
      <c r="B2" s="171"/>
      <c r="C2" s="171"/>
      <c r="D2" s="65" t="s">
        <v>42</v>
      </c>
      <c r="E2" s="63" t="s">
        <v>43</v>
      </c>
      <c r="F2" s="65" t="s">
        <v>45</v>
      </c>
      <c r="G2" s="65" t="s">
        <v>46</v>
      </c>
      <c r="H2" s="65" t="s">
        <v>47</v>
      </c>
      <c r="I2" s="65" t="s">
        <v>41</v>
      </c>
      <c r="J2" s="65" t="s">
        <v>44</v>
      </c>
      <c r="K2" s="171"/>
      <c r="L2" s="167"/>
    </row>
    <row r="3" spans="1:12" x14ac:dyDescent="0.25">
      <c r="A3" s="63" t="s">
        <v>23</v>
      </c>
      <c r="B3" s="63">
        <v>13</v>
      </c>
      <c r="C3" s="63">
        <v>7</v>
      </c>
      <c r="D3" s="8"/>
      <c r="E3" s="8"/>
      <c r="F3" s="8"/>
      <c r="G3" s="8"/>
      <c r="H3" s="8">
        <v>6</v>
      </c>
      <c r="I3" s="8">
        <v>7</v>
      </c>
      <c r="J3" s="8"/>
      <c r="K3" s="63"/>
      <c r="L3" s="63">
        <v>9</v>
      </c>
    </row>
    <row r="4" spans="1:12" x14ac:dyDescent="0.25">
      <c r="A4" s="63" t="s">
        <v>24</v>
      </c>
      <c r="B4" s="63">
        <v>1</v>
      </c>
      <c r="C4" s="63"/>
      <c r="D4" s="8"/>
      <c r="E4" s="8"/>
      <c r="F4" s="8"/>
      <c r="G4" s="8"/>
      <c r="H4" s="8">
        <v>1</v>
      </c>
      <c r="I4" s="8"/>
      <c r="J4" s="8"/>
      <c r="K4" s="63"/>
      <c r="L4" s="63">
        <v>11</v>
      </c>
    </row>
    <row r="5" spans="1:12" x14ac:dyDescent="0.25">
      <c r="A5" s="63" t="s">
        <v>25</v>
      </c>
      <c r="B5" s="63"/>
      <c r="C5" s="63"/>
      <c r="D5" s="8"/>
      <c r="E5" s="8"/>
      <c r="F5" s="8"/>
      <c r="G5" s="8"/>
      <c r="H5" s="8"/>
      <c r="I5" s="8"/>
      <c r="J5" s="8"/>
      <c r="K5" s="63"/>
      <c r="L5" s="63">
        <v>14</v>
      </c>
    </row>
    <row r="6" spans="1:12" x14ac:dyDescent="0.25">
      <c r="A6" s="63" t="s">
        <v>26</v>
      </c>
      <c r="B6" s="63">
        <v>4</v>
      </c>
      <c r="C6" s="63">
        <v>1</v>
      </c>
      <c r="D6" s="8"/>
      <c r="E6" s="8"/>
      <c r="F6" s="8"/>
      <c r="G6" s="8"/>
      <c r="H6" s="8">
        <v>1</v>
      </c>
      <c r="I6" s="8">
        <v>1</v>
      </c>
      <c r="J6" s="8">
        <v>2</v>
      </c>
      <c r="K6" s="63">
        <v>4</v>
      </c>
      <c r="L6" s="63">
        <v>10</v>
      </c>
    </row>
    <row r="7" spans="1:12" x14ac:dyDescent="0.25">
      <c r="A7" s="63" t="s">
        <v>27</v>
      </c>
      <c r="B7" s="63"/>
      <c r="C7" s="63"/>
      <c r="D7" s="8"/>
      <c r="E7" s="8"/>
      <c r="F7" s="8"/>
      <c r="G7" s="8"/>
      <c r="H7" s="8"/>
      <c r="I7" s="8"/>
      <c r="J7" s="8"/>
      <c r="K7" s="63"/>
      <c r="L7" s="63">
        <v>2</v>
      </c>
    </row>
    <row r="8" spans="1:12" x14ac:dyDescent="0.25">
      <c r="A8" s="63" t="s">
        <v>28</v>
      </c>
      <c r="B8" s="63">
        <v>8</v>
      </c>
      <c r="C8" s="63">
        <v>2</v>
      </c>
      <c r="D8" s="8"/>
      <c r="E8" s="8"/>
      <c r="F8" s="8"/>
      <c r="G8" s="8"/>
      <c r="H8" s="8">
        <v>2</v>
      </c>
      <c r="I8" s="8">
        <v>2</v>
      </c>
      <c r="J8" s="8">
        <v>4</v>
      </c>
      <c r="K8" s="63">
        <v>73</v>
      </c>
      <c r="L8" s="63">
        <v>12</v>
      </c>
    </row>
    <row r="9" spans="1:12" x14ac:dyDescent="0.25">
      <c r="A9" s="165" t="s">
        <v>1</v>
      </c>
      <c r="B9" s="165"/>
      <c r="C9" s="165"/>
      <c r="D9" s="66"/>
      <c r="E9" s="66"/>
      <c r="F9" s="66"/>
      <c r="G9" s="66"/>
      <c r="H9" s="66"/>
      <c r="I9" s="66"/>
      <c r="J9" s="66"/>
      <c r="K9" s="4"/>
      <c r="L9" s="63">
        <v>6</v>
      </c>
    </row>
    <row r="10" spans="1:12" x14ac:dyDescent="0.25">
      <c r="A10" s="63" t="s">
        <v>2</v>
      </c>
      <c r="B10" s="63"/>
      <c r="C10" s="63"/>
      <c r="D10" s="8"/>
      <c r="E10" s="8"/>
      <c r="F10" s="8"/>
      <c r="G10" s="8"/>
      <c r="H10" s="8"/>
      <c r="I10" s="8"/>
      <c r="J10" s="8"/>
      <c r="K10" s="63"/>
      <c r="L10" s="63"/>
    </row>
    <row r="11" spans="1:12" x14ac:dyDescent="0.25">
      <c r="A11" s="63" t="s">
        <v>8</v>
      </c>
      <c r="B11" s="63"/>
      <c r="C11" s="63"/>
      <c r="D11" s="8"/>
      <c r="E11" s="8"/>
      <c r="F11" s="8"/>
      <c r="G11" s="8"/>
      <c r="H11" s="8"/>
      <c r="I11" s="8"/>
      <c r="J11" s="8"/>
      <c r="K11" s="63"/>
      <c r="L11" s="63"/>
    </row>
    <row r="12" spans="1:12" x14ac:dyDescent="0.25">
      <c r="A12" s="176" t="s">
        <v>3</v>
      </c>
      <c r="B12" s="177"/>
      <c r="C12" s="177"/>
      <c r="D12" s="66"/>
      <c r="E12" s="66"/>
      <c r="F12" s="66"/>
      <c r="G12" s="66"/>
      <c r="H12" s="66"/>
      <c r="I12" s="66"/>
      <c r="J12" s="66"/>
      <c r="K12" s="4"/>
      <c r="L12" s="63">
        <v>14</v>
      </c>
    </row>
    <row r="13" spans="1:12" x14ac:dyDescent="0.25">
      <c r="A13" s="63" t="s">
        <v>29</v>
      </c>
      <c r="B13" s="63">
        <v>9</v>
      </c>
      <c r="C13" s="63">
        <v>5</v>
      </c>
      <c r="D13" s="8"/>
      <c r="E13" s="8"/>
      <c r="F13" s="8"/>
      <c r="G13" s="8"/>
      <c r="H13" s="8">
        <v>4</v>
      </c>
      <c r="I13" s="8">
        <v>5</v>
      </c>
      <c r="J13" s="8"/>
      <c r="K13" s="63"/>
      <c r="L13" s="63"/>
    </row>
    <row r="14" spans="1:12" x14ac:dyDescent="0.25">
      <c r="A14" s="63" t="s">
        <v>30</v>
      </c>
      <c r="B14" s="63"/>
      <c r="C14" s="63"/>
      <c r="D14" s="8"/>
      <c r="E14" s="8"/>
      <c r="F14" s="8"/>
      <c r="G14" s="8"/>
      <c r="H14" s="8"/>
      <c r="I14" s="8"/>
      <c r="J14" s="8"/>
      <c r="K14" s="63"/>
      <c r="L14" s="63"/>
    </row>
    <row r="15" spans="1:12" x14ac:dyDescent="0.25">
      <c r="A15" s="63" t="s">
        <v>8</v>
      </c>
      <c r="B15" s="63"/>
      <c r="C15" s="63"/>
      <c r="D15" s="66"/>
      <c r="E15" s="66"/>
      <c r="F15" s="66"/>
      <c r="G15" s="66"/>
      <c r="H15" s="66"/>
      <c r="I15" s="66"/>
      <c r="J15" s="66"/>
      <c r="K15" s="63"/>
      <c r="L15" s="63"/>
    </row>
    <row r="16" spans="1:12" x14ac:dyDescent="0.25">
      <c r="A16" s="165" t="s">
        <v>4</v>
      </c>
      <c r="B16" s="165"/>
      <c r="C16" s="165"/>
      <c r="D16" s="66"/>
      <c r="E16" s="66"/>
      <c r="F16" s="66"/>
      <c r="G16" s="66"/>
      <c r="H16" s="66"/>
      <c r="I16" s="66"/>
      <c r="J16" s="66"/>
      <c r="K16" s="4"/>
      <c r="L16" s="63">
        <v>16</v>
      </c>
    </row>
    <row r="17" spans="1:12" x14ac:dyDescent="0.25">
      <c r="A17" s="63" t="s">
        <v>22</v>
      </c>
      <c r="B17" s="8">
        <v>2</v>
      </c>
      <c r="C17" s="66"/>
      <c r="D17" s="8"/>
      <c r="E17" s="8"/>
      <c r="F17" s="8"/>
      <c r="G17" s="8"/>
      <c r="H17" s="8">
        <v>2</v>
      </c>
      <c r="I17" s="8"/>
      <c r="J17" s="8"/>
      <c r="K17" s="66"/>
      <c r="L17" s="63"/>
    </row>
    <row r="18" spans="1:12" x14ac:dyDescent="0.25">
      <c r="A18" s="63" t="s">
        <v>31</v>
      </c>
      <c r="B18" s="8"/>
      <c r="C18" s="66"/>
      <c r="D18" s="8"/>
      <c r="E18" s="8"/>
      <c r="F18" s="8"/>
      <c r="G18" s="8"/>
      <c r="H18" s="8"/>
      <c r="I18" s="8"/>
      <c r="J18" s="8"/>
      <c r="K18" s="63"/>
      <c r="L18" s="63"/>
    </row>
    <row r="19" spans="1:12" x14ac:dyDescent="0.25">
      <c r="A19" s="63" t="s">
        <v>8</v>
      </c>
      <c r="B19" s="67"/>
      <c r="C19" s="66"/>
      <c r="D19" s="66"/>
      <c r="E19" s="66"/>
      <c r="F19" s="66"/>
      <c r="G19" s="66"/>
      <c r="H19" s="66"/>
      <c r="I19" s="66"/>
      <c r="J19" s="66"/>
      <c r="K19" s="63"/>
      <c r="L19" s="63"/>
    </row>
    <row r="20" spans="1:12" x14ac:dyDescent="0.25">
      <c r="A20" s="165" t="s">
        <v>5</v>
      </c>
      <c r="B20" s="165"/>
      <c r="C20" s="165"/>
      <c r="D20" s="63"/>
      <c r="E20" s="63"/>
      <c r="F20" s="63"/>
      <c r="G20" s="63"/>
      <c r="H20" s="63"/>
      <c r="I20" s="63"/>
      <c r="J20" s="63"/>
      <c r="K20" s="4"/>
      <c r="L20" s="63">
        <v>16</v>
      </c>
    </row>
    <row r="21" spans="1:12" x14ac:dyDescent="0.25">
      <c r="A21" s="63" t="s">
        <v>0</v>
      </c>
      <c r="B21" s="63">
        <v>2</v>
      </c>
      <c r="C21" s="63">
        <v>1</v>
      </c>
      <c r="D21" s="8"/>
      <c r="E21" s="8"/>
      <c r="F21" s="8"/>
      <c r="G21" s="8"/>
      <c r="H21" s="8"/>
      <c r="I21" s="8">
        <v>1</v>
      </c>
      <c r="J21" s="8">
        <v>1</v>
      </c>
      <c r="K21" s="63"/>
      <c r="L21" s="63"/>
    </row>
    <row r="22" spans="1:12" x14ac:dyDescent="0.25">
      <c r="A22" s="63" t="s">
        <v>6</v>
      </c>
      <c r="B22" s="63">
        <v>1</v>
      </c>
      <c r="C22" s="63"/>
      <c r="D22" s="8"/>
      <c r="E22" s="8"/>
      <c r="F22" s="8"/>
      <c r="G22" s="8"/>
      <c r="H22" s="8">
        <v>1</v>
      </c>
      <c r="I22" s="8"/>
      <c r="J22" s="8"/>
      <c r="K22" s="63"/>
      <c r="L22" s="63"/>
    </row>
    <row r="23" spans="1:12" x14ac:dyDescent="0.25">
      <c r="A23" s="63" t="s">
        <v>48</v>
      </c>
      <c r="B23" s="63">
        <v>2</v>
      </c>
      <c r="C23" s="63">
        <v>1</v>
      </c>
      <c r="D23" s="8"/>
      <c r="E23" s="8"/>
      <c r="F23" s="8"/>
      <c r="G23" s="8"/>
      <c r="H23" s="8">
        <v>1</v>
      </c>
      <c r="I23" s="8">
        <v>1</v>
      </c>
      <c r="J23" s="8"/>
      <c r="K23" s="63"/>
      <c r="L23" s="63"/>
    </row>
    <row r="24" spans="1:12" x14ac:dyDescent="0.25">
      <c r="A24" s="63" t="s">
        <v>7</v>
      </c>
      <c r="B24" s="63"/>
      <c r="C24" s="63"/>
      <c r="D24" s="66"/>
      <c r="E24" s="66"/>
      <c r="F24" s="66"/>
      <c r="G24" s="66"/>
      <c r="H24" s="66"/>
      <c r="I24" s="66"/>
      <c r="J24" s="66"/>
      <c r="K24" s="63"/>
      <c r="L24" s="63"/>
    </row>
    <row r="25" spans="1:12" x14ac:dyDescent="0.25">
      <c r="A25" s="63" t="s">
        <v>8</v>
      </c>
      <c r="B25" s="63"/>
      <c r="C25" s="63"/>
      <c r="D25" s="66"/>
      <c r="E25" s="66"/>
      <c r="F25" s="66"/>
      <c r="G25" s="66"/>
      <c r="H25" s="66"/>
      <c r="I25" s="66"/>
      <c r="J25" s="66"/>
      <c r="K25" s="63"/>
      <c r="L25" s="63"/>
    </row>
    <row r="26" spans="1:12" x14ac:dyDescent="0.25">
      <c r="A26" s="165" t="s">
        <v>9</v>
      </c>
      <c r="B26" s="165"/>
      <c r="C26" s="165"/>
      <c r="D26" s="8"/>
      <c r="E26" s="8"/>
      <c r="F26" s="8"/>
      <c r="G26" s="8"/>
      <c r="H26" s="8"/>
      <c r="I26" s="8"/>
      <c r="J26" s="8"/>
      <c r="K26" s="4"/>
      <c r="L26" s="66">
        <v>4</v>
      </c>
    </row>
    <row r="27" spans="1:12" x14ac:dyDescent="0.25">
      <c r="A27" s="63" t="s">
        <v>10</v>
      </c>
      <c r="B27" s="64"/>
      <c r="C27" s="63"/>
      <c r="D27" s="8"/>
      <c r="E27" s="8"/>
      <c r="F27" s="8"/>
      <c r="G27" s="8"/>
      <c r="H27" s="8"/>
      <c r="I27" s="8"/>
      <c r="J27" s="8"/>
      <c r="K27" s="63"/>
      <c r="L27" s="63"/>
    </row>
    <row r="28" spans="1:12" x14ac:dyDescent="0.25">
      <c r="A28" s="63" t="s">
        <v>34</v>
      </c>
      <c r="B28" s="64"/>
      <c r="C28" s="63"/>
      <c r="D28" s="66"/>
      <c r="E28" s="66"/>
      <c r="F28" s="66"/>
      <c r="G28" s="66"/>
      <c r="H28" s="66"/>
      <c r="I28" s="66"/>
      <c r="J28" s="66"/>
      <c r="K28" s="63"/>
      <c r="L28" s="63"/>
    </row>
    <row r="29" spans="1:12" x14ac:dyDescent="0.25">
      <c r="A29" s="63" t="s">
        <v>8</v>
      </c>
      <c r="B29" s="63"/>
      <c r="C29" s="63"/>
      <c r="D29" s="66"/>
      <c r="E29" s="66"/>
      <c r="F29" s="66"/>
      <c r="G29" s="66"/>
      <c r="H29" s="66"/>
      <c r="I29" s="66"/>
      <c r="J29" s="66"/>
      <c r="K29" s="63"/>
      <c r="L29" s="63"/>
    </row>
    <row r="30" spans="1:12" x14ac:dyDescent="0.25">
      <c r="A30" s="165" t="s">
        <v>11</v>
      </c>
      <c r="B30" s="165"/>
      <c r="C30" s="165"/>
      <c r="D30" s="8"/>
      <c r="E30" s="8"/>
      <c r="F30" s="8"/>
      <c r="G30" s="8"/>
      <c r="H30" s="8"/>
      <c r="I30" s="8"/>
      <c r="J30" s="8"/>
      <c r="K30" s="4"/>
      <c r="L30" s="66">
        <v>13</v>
      </c>
    </row>
    <row r="31" spans="1:12" x14ac:dyDescent="0.25">
      <c r="A31" s="63" t="s">
        <v>12</v>
      </c>
      <c r="B31" s="63"/>
      <c r="C31" s="63"/>
      <c r="D31" s="8"/>
      <c r="E31" s="8"/>
      <c r="F31" s="8"/>
      <c r="G31" s="8"/>
      <c r="H31" s="8"/>
      <c r="I31" s="8"/>
      <c r="J31" s="8"/>
      <c r="K31" s="63"/>
      <c r="L31" s="63"/>
    </row>
    <row r="32" spans="1:12" x14ac:dyDescent="0.25">
      <c r="A32" s="63" t="s">
        <v>18</v>
      </c>
      <c r="B32" s="63"/>
      <c r="C32" s="63"/>
      <c r="D32" s="8"/>
      <c r="E32" s="8"/>
      <c r="F32" s="8"/>
      <c r="G32" s="8"/>
      <c r="H32" s="8"/>
      <c r="I32" s="8"/>
      <c r="J32" s="8"/>
      <c r="K32" s="63"/>
      <c r="L32" s="63"/>
    </row>
    <row r="33" spans="1:12" x14ac:dyDescent="0.25">
      <c r="A33" s="63" t="s">
        <v>19</v>
      </c>
      <c r="B33" s="63"/>
      <c r="C33" s="63"/>
      <c r="D33" s="66"/>
      <c r="E33" s="66"/>
      <c r="F33" s="66"/>
      <c r="G33" s="66"/>
      <c r="H33" s="66"/>
      <c r="I33" s="66"/>
      <c r="J33" s="66"/>
      <c r="K33" s="63"/>
      <c r="L33" s="63"/>
    </row>
    <row r="34" spans="1:12" x14ac:dyDescent="0.25">
      <c r="A34" s="63" t="s">
        <v>8</v>
      </c>
      <c r="B34" s="63"/>
      <c r="C34" s="63"/>
      <c r="D34" s="66"/>
      <c r="E34" s="66"/>
      <c r="F34" s="66"/>
      <c r="G34" s="66"/>
      <c r="H34" s="66"/>
      <c r="I34" s="66"/>
      <c r="J34" s="66"/>
      <c r="K34" s="63"/>
      <c r="L34" s="63"/>
    </row>
    <row r="35" spans="1:12" x14ac:dyDescent="0.25">
      <c r="A35" s="176" t="s">
        <v>13</v>
      </c>
      <c r="B35" s="177"/>
      <c r="C35" s="177"/>
      <c r="D35" s="8"/>
      <c r="E35" s="8"/>
      <c r="F35" s="8"/>
      <c r="G35" s="8"/>
      <c r="H35" s="8"/>
      <c r="I35" s="8"/>
      <c r="J35" s="8"/>
      <c r="K35" s="4"/>
      <c r="L35" s="66">
        <v>13</v>
      </c>
    </row>
    <row r="36" spans="1:12" x14ac:dyDescent="0.25">
      <c r="A36" s="63" t="s">
        <v>15</v>
      </c>
      <c r="B36" s="63"/>
      <c r="C36" s="63"/>
      <c r="D36" s="8"/>
      <c r="E36" s="8"/>
      <c r="F36" s="8"/>
      <c r="G36" s="8"/>
      <c r="H36" s="8"/>
      <c r="I36" s="8"/>
      <c r="J36" s="8"/>
      <c r="K36" s="63"/>
      <c r="L36" s="63"/>
    </row>
    <row r="37" spans="1:12" x14ac:dyDescent="0.25">
      <c r="A37" s="63" t="s">
        <v>14</v>
      </c>
      <c r="B37" s="63"/>
      <c r="C37" s="63"/>
      <c r="D37" s="2"/>
      <c r="E37" s="2"/>
      <c r="F37" s="2"/>
      <c r="G37" s="2"/>
      <c r="H37" s="2"/>
      <c r="I37" s="63"/>
      <c r="J37" s="2"/>
      <c r="K37" s="63"/>
      <c r="L37" s="63"/>
    </row>
    <row r="38" spans="1:12" x14ac:dyDescent="0.25">
      <c r="A38" s="63" t="s">
        <v>37</v>
      </c>
      <c r="B38" s="8"/>
      <c r="C38" s="8"/>
      <c r="D38" s="63"/>
      <c r="E38" s="63"/>
      <c r="F38" s="63"/>
      <c r="G38" s="63"/>
      <c r="H38" s="63"/>
      <c r="I38" s="63"/>
      <c r="J38" s="63"/>
      <c r="K38" s="63">
        <v>1</v>
      </c>
      <c r="L38" s="63"/>
    </row>
    <row r="39" spans="1:12" x14ac:dyDescent="0.25">
      <c r="A39" s="63" t="s">
        <v>8</v>
      </c>
      <c r="B39" s="63"/>
      <c r="C39" s="63"/>
      <c r="D39" s="63"/>
      <c r="E39" s="63"/>
      <c r="F39" s="63"/>
      <c r="G39" s="63"/>
      <c r="H39" s="63"/>
      <c r="I39" s="63"/>
      <c r="J39" s="63"/>
      <c r="K39" s="63"/>
      <c r="L39" s="63"/>
    </row>
    <row r="40" spans="1:12" ht="31.5" x14ac:dyDescent="0.25">
      <c r="A40" s="65" t="s">
        <v>35</v>
      </c>
      <c r="B40" s="63"/>
      <c r="C40" s="63"/>
      <c r="D40" s="63"/>
      <c r="E40" s="63"/>
      <c r="F40" s="63"/>
      <c r="G40" s="63"/>
      <c r="H40" s="63"/>
      <c r="I40" s="63"/>
      <c r="J40" s="63"/>
      <c r="K40" s="63"/>
      <c r="L40" s="2"/>
    </row>
    <row r="41" spans="1:12" x14ac:dyDescent="0.25">
      <c r="A41" s="63" t="s">
        <v>17</v>
      </c>
      <c r="B41" s="63">
        <f>SUM(B3,B4,B5,B6,B7,B8,B10,B11,B13,B14,B15,B17,B18,B19,B21,B22,B23,B25,B25,B24)</f>
        <v>42</v>
      </c>
      <c r="C41" s="63">
        <f>SUM(C3,C6,C8,C13,C21,C23)</f>
        <v>17</v>
      </c>
      <c r="D41" s="63"/>
      <c r="E41" s="63"/>
      <c r="F41" s="63"/>
      <c r="G41" s="63"/>
      <c r="H41" s="63"/>
      <c r="I41" s="63"/>
      <c r="J41" s="63"/>
      <c r="K41" s="63">
        <f>SUM(K6:K8,K24,K36:K38)</f>
        <v>78</v>
      </c>
      <c r="L41" s="63">
        <v>140</v>
      </c>
    </row>
  </sheetData>
  <mergeCells count="13">
    <mergeCell ref="D1:J1"/>
    <mergeCell ref="K1:K2"/>
    <mergeCell ref="L1:L2"/>
    <mergeCell ref="A12:C12"/>
    <mergeCell ref="A16:C16"/>
    <mergeCell ref="A20:C20"/>
    <mergeCell ref="A26:C26"/>
    <mergeCell ref="A30:C30"/>
    <mergeCell ref="A35:C35"/>
    <mergeCell ref="A1:A2"/>
    <mergeCell ref="B1:B2"/>
    <mergeCell ref="C1:C2"/>
    <mergeCell ref="A9:C9"/>
  </mergeCells>
  <pageMargins left="0.7" right="0.7" top="0.75" bottom="0.75" header="0.3" footer="0.3"/>
  <pageSetup paperSize="9" scale="4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65" t="s">
        <v>42</v>
      </c>
      <c r="E2" s="63" t="s">
        <v>43</v>
      </c>
      <c r="F2" s="65" t="s">
        <v>45</v>
      </c>
      <c r="G2" s="65" t="s">
        <v>46</v>
      </c>
      <c r="H2" s="65" t="s">
        <v>47</v>
      </c>
      <c r="I2" s="65" t="s">
        <v>41</v>
      </c>
      <c r="J2" s="65" t="s">
        <v>44</v>
      </c>
      <c r="K2" s="171"/>
      <c r="L2" s="167"/>
    </row>
    <row r="3" spans="1:12" x14ac:dyDescent="0.25">
      <c r="A3" s="63" t="s">
        <v>23</v>
      </c>
      <c r="B3" s="63">
        <v>7</v>
      </c>
      <c r="C3" s="63">
        <v>6</v>
      </c>
      <c r="D3" s="8"/>
      <c r="E3" s="8"/>
      <c r="F3" s="8"/>
      <c r="G3" s="8"/>
      <c r="H3" s="8">
        <v>1</v>
      </c>
      <c r="I3" s="8">
        <v>6</v>
      </c>
      <c r="J3" s="8"/>
      <c r="K3" s="63">
        <v>1</v>
      </c>
      <c r="L3" s="63">
        <v>9</v>
      </c>
    </row>
    <row r="4" spans="1:12" x14ac:dyDescent="0.25">
      <c r="A4" s="63" t="s">
        <v>24</v>
      </c>
      <c r="B4" s="63">
        <v>1</v>
      </c>
      <c r="C4" s="63">
        <v>1</v>
      </c>
      <c r="D4" s="8"/>
      <c r="E4" s="8"/>
      <c r="F4" s="8"/>
      <c r="G4" s="8"/>
      <c r="H4" s="8"/>
      <c r="I4" s="8">
        <v>1</v>
      </c>
      <c r="J4" s="8"/>
      <c r="K4" s="63"/>
      <c r="L4" s="63">
        <v>11</v>
      </c>
    </row>
    <row r="5" spans="1:12" x14ac:dyDescent="0.25">
      <c r="A5" s="63" t="s">
        <v>25</v>
      </c>
      <c r="B5" s="63">
        <v>4</v>
      </c>
      <c r="C5" s="63">
        <v>3</v>
      </c>
      <c r="D5" s="8"/>
      <c r="E5" s="8"/>
      <c r="F5" s="8"/>
      <c r="G5" s="8"/>
      <c r="H5" s="8">
        <v>1</v>
      </c>
      <c r="I5" s="8">
        <v>3</v>
      </c>
      <c r="J5" s="8"/>
      <c r="K5" s="63">
        <v>2</v>
      </c>
      <c r="L5" s="63">
        <v>14</v>
      </c>
    </row>
    <row r="6" spans="1:12" x14ac:dyDescent="0.25">
      <c r="A6" s="63" t="s">
        <v>26</v>
      </c>
      <c r="B6" s="63"/>
      <c r="C6" s="63"/>
      <c r="D6" s="8"/>
      <c r="E6" s="8"/>
      <c r="F6" s="8"/>
      <c r="G6" s="8"/>
      <c r="H6" s="8"/>
      <c r="I6" s="8"/>
      <c r="J6" s="8"/>
      <c r="K6" s="63">
        <v>2</v>
      </c>
      <c r="L6" s="63">
        <v>10</v>
      </c>
    </row>
    <row r="7" spans="1:12" x14ac:dyDescent="0.25">
      <c r="A7" s="63" t="s">
        <v>27</v>
      </c>
      <c r="B7" s="63">
        <v>3</v>
      </c>
      <c r="C7" s="63">
        <v>2</v>
      </c>
      <c r="D7" s="8"/>
      <c r="E7" s="8">
        <v>1</v>
      </c>
      <c r="F7" s="8"/>
      <c r="G7" s="8"/>
      <c r="H7" s="8"/>
      <c r="I7" s="8">
        <v>2</v>
      </c>
      <c r="J7" s="8"/>
      <c r="K7" s="63"/>
      <c r="L7" s="63">
        <v>2</v>
      </c>
    </row>
    <row r="8" spans="1:12" x14ac:dyDescent="0.25">
      <c r="A8" s="63" t="s">
        <v>28</v>
      </c>
      <c r="B8" s="63">
        <v>22</v>
      </c>
      <c r="C8" s="63">
        <v>9</v>
      </c>
      <c r="D8" s="8"/>
      <c r="E8" s="8">
        <v>1</v>
      </c>
      <c r="F8" s="8"/>
      <c r="G8" s="8"/>
      <c r="H8" s="8">
        <v>9</v>
      </c>
      <c r="I8" s="8">
        <v>9</v>
      </c>
      <c r="J8" s="8">
        <v>3</v>
      </c>
      <c r="K8" s="63">
        <v>79</v>
      </c>
      <c r="L8" s="63">
        <v>12</v>
      </c>
    </row>
    <row r="9" spans="1:12" x14ac:dyDescent="0.25">
      <c r="A9" s="165" t="s">
        <v>1</v>
      </c>
      <c r="B9" s="165"/>
      <c r="C9" s="165"/>
      <c r="D9" s="66"/>
      <c r="E9" s="66"/>
      <c r="F9" s="66"/>
      <c r="G9" s="66"/>
      <c r="H9" s="66"/>
      <c r="I9" s="66"/>
      <c r="J9" s="66"/>
      <c r="K9" s="4"/>
      <c r="L9" s="63">
        <v>6</v>
      </c>
    </row>
    <row r="10" spans="1:12" x14ac:dyDescent="0.25">
      <c r="A10" s="63" t="s">
        <v>2</v>
      </c>
      <c r="B10" s="63">
        <v>3</v>
      </c>
      <c r="C10" s="63"/>
      <c r="D10" s="8"/>
      <c r="E10" s="8"/>
      <c r="F10" s="8"/>
      <c r="G10" s="8"/>
      <c r="H10" s="8">
        <v>3</v>
      </c>
      <c r="I10" s="8"/>
      <c r="J10" s="8"/>
      <c r="K10" s="63"/>
      <c r="L10" s="63"/>
    </row>
    <row r="11" spans="1:12" x14ac:dyDescent="0.25">
      <c r="A11" s="63" t="s">
        <v>8</v>
      </c>
      <c r="B11" s="63"/>
      <c r="C11" s="63"/>
      <c r="D11" s="8"/>
      <c r="E11" s="8"/>
      <c r="F11" s="8"/>
      <c r="G11" s="8"/>
      <c r="H11" s="8"/>
      <c r="I11" s="8"/>
      <c r="J11" s="8"/>
      <c r="K11" s="63"/>
      <c r="L11" s="63"/>
    </row>
    <row r="12" spans="1:12" x14ac:dyDescent="0.25">
      <c r="A12" s="176" t="s">
        <v>3</v>
      </c>
      <c r="B12" s="177"/>
      <c r="C12" s="177"/>
      <c r="D12" s="66"/>
      <c r="E12" s="66"/>
      <c r="F12" s="66"/>
      <c r="G12" s="66"/>
      <c r="H12" s="66"/>
      <c r="I12" s="66"/>
      <c r="J12" s="66"/>
      <c r="K12" s="4"/>
      <c r="L12" s="63">
        <v>14</v>
      </c>
    </row>
    <row r="13" spans="1:12" x14ac:dyDescent="0.25">
      <c r="A13" s="63" t="s">
        <v>29</v>
      </c>
      <c r="B13" s="63">
        <v>2</v>
      </c>
      <c r="C13" s="63">
        <v>1</v>
      </c>
      <c r="D13" s="8"/>
      <c r="E13" s="8">
        <v>1</v>
      </c>
      <c r="F13" s="8"/>
      <c r="G13" s="8"/>
      <c r="H13" s="8">
        <v>1</v>
      </c>
      <c r="I13" s="8"/>
      <c r="J13" s="8"/>
      <c r="K13" s="63">
        <v>1</v>
      </c>
      <c r="L13" s="63"/>
    </row>
    <row r="14" spans="1:12" x14ac:dyDescent="0.25">
      <c r="A14" s="63" t="s">
        <v>30</v>
      </c>
      <c r="B14" s="63">
        <v>1</v>
      </c>
      <c r="C14" s="63">
        <v>1</v>
      </c>
      <c r="D14" s="8"/>
      <c r="E14" s="8"/>
      <c r="F14" s="8"/>
      <c r="G14" s="8"/>
      <c r="H14" s="8">
        <v>1</v>
      </c>
      <c r="I14" s="8"/>
      <c r="J14" s="8"/>
      <c r="K14" s="63"/>
      <c r="L14" s="63"/>
    </row>
    <row r="15" spans="1:12" x14ac:dyDescent="0.25">
      <c r="A15" s="63" t="s">
        <v>8</v>
      </c>
      <c r="B15" s="63"/>
      <c r="C15" s="63"/>
      <c r="D15" s="66"/>
      <c r="E15" s="66"/>
      <c r="F15" s="66"/>
      <c r="G15" s="66"/>
      <c r="H15" s="66"/>
      <c r="I15" s="66"/>
      <c r="J15" s="66"/>
      <c r="K15" s="63"/>
      <c r="L15" s="63"/>
    </row>
    <row r="16" spans="1:12" x14ac:dyDescent="0.25">
      <c r="A16" s="165" t="s">
        <v>4</v>
      </c>
      <c r="B16" s="165"/>
      <c r="C16" s="165"/>
      <c r="D16" s="66"/>
      <c r="E16" s="66"/>
      <c r="F16" s="66"/>
      <c r="G16" s="66"/>
      <c r="H16" s="66"/>
      <c r="I16" s="66"/>
      <c r="J16" s="66"/>
      <c r="K16" s="4"/>
      <c r="L16" s="63">
        <v>16</v>
      </c>
    </row>
    <row r="17" spans="1:12" x14ac:dyDescent="0.25">
      <c r="A17" s="63" t="s">
        <v>22</v>
      </c>
      <c r="B17" s="8">
        <v>6</v>
      </c>
      <c r="C17" s="66"/>
      <c r="D17" s="8"/>
      <c r="E17" s="8"/>
      <c r="F17" s="8"/>
      <c r="G17" s="8"/>
      <c r="H17" s="8">
        <v>6</v>
      </c>
      <c r="I17" s="8"/>
      <c r="J17" s="8"/>
      <c r="K17" s="66"/>
      <c r="L17" s="63"/>
    </row>
    <row r="18" spans="1:12" x14ac:dyDescent="0.25">
      <c r="A18" s="63" t="s">
        <v>31</v>
      </c>
      <c r="B18" s="8">
        <v>1</v>
      </c>
      <c r="C18" s="66">
        <v>1</v>
      </c>
      <c r="D18" s="8"/>
      <c r="E18" s="8"/>
      <c r="F18" s="8"/>
      <c r="G18" s="8"/>
      <c r="H18" s="8">
        <v>1</v>
      </c>
      <c r="I18" s="8"/>
      <c r="J18" s="8"/>
      <c r="K18" s="63">
        <v>1</v>
      </c>
      <c r="L18" s="63"/>
    </row>
    <row r="19" spans="1:12" x14ac:dyDescent="0.25">
      <c r="A19" s="63" t="s">
        <v>8</v>
      </c>
      <c r="B19" s="67"/>
      <c r="C19" s="66"/>
      <c r="D19" s="66"/>
      <c r="E19" s="66"/>
      <c r="F19" s="66"/>
      <c r="G19" s="66"/>
      <c r="H19" s="66"/>
      <c r="I19" s="66"/>
      <c r="J19" s="66"/>
      <c r="K19" s="63"/>
      <c r="L19" s="63"/>
    </row>
    <row r="20" spans="1:12" x14ac:dyDescent="0.25">
      <c r="A20" s="165" t="s">
        <v>5</v>
      </c>
      <c r="B20" s="165"/>
      <c r="C20" s="165"/>
      <c r="D20" s="63"/>
      <c r="E20" s="63"/>
      <c r="F20" s="63"/>
      <c r="G20" s="63"/>
      <c r="H20" s="63"/>
      <c r="I20" s="63"/>
      <c r="J20" s="63"/>
      <c r="K20" s="4"/>
      <c r="L20" s="63">
        <v>16</v>
      </c>
    </row>
    <row r="21" spans="1:12" x14ac:dyDescent="0.25">
      <c r="A21" s="63" t="s">
        <v>0</v>
      </c>
      <c r="B21" s="63">
        <v>4</v>
      </c>
      <c r="C21" s="63">
        <v>3</v>
      </c>
      <c r="D21" s="8"/>
      <c r="E21" s="8"/>
      <c r="F21" s="8"/>
      <c r="G21" s="8"/>
      <c r="H21" s="8">
        <v>1</v>
      </c>
      <c r="I21" s="8">
        <v>3</v>
      </c>
      <c r="J21" s="8"/>
      <c r="K21" s="63"/>
      <c r="L21" s="63"/>
    </row>
    <row r="22" spans="1:12" x14ac:dyDescent="0.25">
      <c r="A22" s="63" t="s">
        <v>6</v>
      </c>
      <c r="B22" s="63"/>
      <c r="C22" s="63"/>
      <c r="D22" s="8"/>
      <c r="E22" s="8"/>
      <c r="F22" s="8"/>
      <c r="G22" s="8"/>
      <c r="H22" s="8"/>
      <c r="I22" s="8"/>
      <c r="J22" s="8"/>
      <c r="K22" s="63"/>
      <c r="L22" s="63"/>
    </row>
    <row r="23" spans="1:12" x14ac:dyDescent="0.25">
      <c r="A23" s="63" t="s">
        <v>48</v>
      </c>
      <c r="B23" s="63"/>
      <c r="C23" s="63"/>
      <c r="D23" s="8"/>
      <c r="E23" s="8"/>
      <c r="F23" s="8"/>
      <c r="G23" s="8"/>
      <c r="H23" s="8"/>
      <c r="I23" s="8"/>
      <c r="J23" s="8"/>
      <c r="K23" s="63"/>
      <c r="L23" s="63"/>
    </row>
    <row r="24" spans="1:12" x14ac:dyDescent="0.25">
      <c r="A24" s="63" t="s">
        <v>7</v>
      </c>
      <c r="B24" s="63"/>
      <c r="C24" s="63"/>
      <c r="D24" s="66"/>
      <c r="E24" s="66"/>
      <c r="F24" s="66"/>
      <c r="G24" s="66"/>
      <c r="H24" s="66"/>
      <c r="I24" s="66"/>
      <c r="J24" s="66"/>
      <c r="K24" s="63"/>
      <c r="L24" s="63"/>
    </row>
    <row r="25" spans="1:12" x14ac:dyDescent="0.25">
      <c r="A25" s="63" t="s">
        <v>8</v>
      </c>
      <c r="B25" s="63"/>
      <c r="C25" s="63"/>
      <c r="D25" s="66"/>
      <c r="E25" s="66"/>
      <c r="F25" s="66"/>
      <c r="G25" s="66"/>
      <c r="H25" s="66"/>
      <c r="I25" s="66"/>
      <c r="J25" s="66"/>
      <c r="K25" s="63"/>
      <c r="L25" s="63"/>
    </row>
    <row r="26" spans="1:12" x14ac:dyDescent="0.25">
      <c r="A26" s="165" t="s">
        <v>9</v>
      </c>
      <c r="B26" s="165"/>
      <c r="C26" s="165"/>
      <c r="D26" s="8"/>
      <c r="E26" s="8"/>
      <c r="F26" s="8"/>
      <c r="G26" s="8"/>
      <c r="H26" s="8"/>
      <c r="I26" s="8"/>
      <c r="J26" s="8"/>
      <c r="K26" s="4"/>
      <c r="L26" s="66">
        <v>4</v>
      </c>
    </row>
    <row r="27" spans="1:12" x14ac:dyDescent="0.25">
      <c r="A27" s="63" t="s">
        <v>10</v>
      </c>
      <c r="B27" s="64"/>
      <c r="C27" s="63"/>
      <c r="D27" s="8"/>
      <c r="E27" s="8"/>
      <c r="F27" s="8"/>
      <c r="G27" s="8"/>
      <c r="H27" s="8"/>
      <c r="I27" s="8"/>
      <c r="J27" s="8"/>
      <c r="K27" s="63"/>
      <c r="L27" s="63"/>
    </row>
    <row r="28" spans="1:12" x14ac:dyDescent="0.25">
      <c r="A28" s="63" t="s">
        <v>34</v>
      </c>
      <c r="B28" s="64">
        <v>1</v>
      </c>
      <c r="C28" s="63"/>
      <c r="D28" s="66"/>
      <c r="E28" s="66"/>
      <c r="F28" s="66"/>
      <c r="G28" s="66"/>
      <c r="H28" s="66">
        <v>1</v>
      </c>
      <c r="I28" s="66"/>
      <c r="J28" s="66"/>
      <c r="K28" s="63"/>
      <c r="L28" s="63"/>
    </row>
    <row r="29" spans="1:12" x14ac:dyDescent="0.25">
      <c r="A29" s="63" t="s">
        <v>8</v>
      </c>
      <c r="B29" s="63"/>
      <c r="C29" s="63"/>
      <c r="D29" s="66"/>
      <c r="E29" s="66"/>
      <c r="F29" s="66"/>
      <c r="G29" s="66"/>
      <c r="H29" s="66"/>
      <c r="I29" s="66"/>
      <c r="J29" s="66"/>
      <c r="K29" s="63"/>
      <c r="L29" s="63"/>
    </row>
    <row r="30" spans="1:12" x14ac:dyDescent="0.25">
      <c r="A30" s="165" t="s">
        <v>11</v>
      </c>
      <c r="B30" s="165"/>
      <c r="C30" s="165"/>
      <c r="D30" s="8"/>
      <c r="E30" s="8"/>
      <c r="F30" s="8"/>
      <c r="G30" s="8"/>
      <c r="H30" s="8"/>
      <c r="I30" s="8"/>
      <c r="J30" s="8"/>
      <c r="K30" s="4"/>
      <c r="L30" s="66">
        <v>13</v>
      </c>
    </row>
    <row r="31" spans="1:12" x14ac:dyDescent="0.25">
      <c r="A31" s="63" t="s">
        <v>12</v>
      </c>
      <c r="B31" s="63"/>
      <c r="C31" s="63"/>
      <c r="D31" s="8"/>
      <c r="E31" s="8"/>
      <c r="F31" s="8"/>
      <c r="G31" s="8"/>
      <c r="H31" s="8"/>
      <c r="I31" s="8"/>
      <c r="J31" s="8"/>
      <c r="K31" s="63"/>
      <c r="L31" s="63"/>
    </row>
    <row r="32" spans="1:12" x14ac:dyDescent="0.25">
      <c r="A32" s="63" t="s">
        <v>18</v>
      </c>
      <c r="B32" s="63"/>
      <c r="C32" s="63"/>
      <c r="D32" s="8"/>
      <c r="E32" s="8"/>
      <c r="F32" s="8"/>
      <c r="G32" s="8"/>
      <c r="H32" s="8"/>
      <c r="I32" s="8"/>
      <c r="J32" s="8"/>
      <c r="K32" s="63"/>
      <c r="L32" s="63"/>
    </row>
    <row r="33" spans="1:12" x14ac:dyDescent="0.25">
      <c r="A33" s="63" t="s">
        <v>19</v>
      </c>
      <c r="B33" s="63"/>
      <c r="C33" s="63"/>
      <c r="D33" s="66"/>
      <c r="E33" s="66"/>
      <c r="F33" s="66"/>
      <c r="G33" s="66"/>
      <c r="H33" s="66"/>
      <c r="I33" s="66"/>
      <c r="J33" s="66"/>
      <c r="K33" s="63"/>
      <c r="L33" s="63"/>
    </row>
    <row r="34" spans="1:12" x14ac:dyDescent="0.25">
      <c r="A34" s="63" t="s">
        <v>8</v>
      </c>
      <c r="B34" s="63"/>
      <c r="C34" s="63"/>
      <c r="D34" s="66"/>
      <c r="E34" s="66"/>
      <c r="F34" s="66"/>
      <c r="G34" s="66"/>
      <c r="H34" s="66"/>
      <c r="I34" s="66"/>
      <c r="J34" s="66"/>
      <c r="K34" s="63"/>
      <c r="L34" s="63"/>
    </row>
    <row r="35" spans="1:12" x14ac:dyDescent="0.25">
      <c r="A35" s="176" t="s">
        <v>13</v>
      </c>
      <c r="B35" s="177"/>
      <c r="C35" s="177"/>
      <c r="D35" s="8"/>
      <c r="E35" s="8"/>
      <c r="F35" s="8"/>
      <c r="G35" s="8"/>
      <c r="H35" s="8"/>
      <c r="I35" s="8"/>
      <c r="J35" s="8"/>
      <c r="K35" s="4"/>
      <c r="L35" s="66">
        <v>13</v>
      </c>
    </row>
    <row r="36" spans="1:12" x14ac:dyDescent="0.25">
      <c r="A36" s="63" t="s">
        <v>15</v>
      </c>
      <c r="B36" s="63"/>
      <c r="C36" s="63"/>
      <c r="D36" s="8"/>
      <c r="E36" s="8"/>
      <c r="F36" s="8"/>
      <c r="G36" s="8"/>
      <c r="H36" s="8"/>
      <c r="I36" s="8"/>
      <c r="J36" s="8"/>
      <c r="K36" s="63">
        <v>1</v>
      </c>
      <c r="L36" s="63"/>
    </row>
    <row r="37" spans="1:12" x14ac:dyDescent="0.25">
      <c r="A37" s="63" t="s">
        <v>14</v>
      </c>
      <c r="B37" s="63"/>
      <c r="C37" s="63"/>
      <c r="D37" s="2"/>
      <c r="E37" s="2"/>
      <c r="F37" s="2"/>
      <c r="G37" s="2"/>
      <c r="H37" s="2"/>
      <c r="I37" s="63"/>
      <c r="J37" s="2"/>
      <c r="K37" s="63"/>
      <c r="L37" s="63"/>
    </row>
    <row r="38" spans="1:12" x14ac:dyDescent="0.25">
      <c r="A38" s="63" t="s">
        <v>37</v>
      </c>
      <c r="B38" s="8"/>
      <c r="C38" s="8"/>
      <c r="D38" s="63"/>
      <c r="E38" s="63"/>
      <c r="F38" s="63"/>
      <c r="G38" s="63"/>
      <c r="H38" s="63"/>
      <c r="I38" s="63"/>
      <c r="J38" s="63"/>
      <c r="K38" s="63"/>
      <c r="L38" s="63"/>
    </row>
    <row r="39" spans="1:12" x14ac:dyDescent="0.25">
      <c r="A39" s="63" t="s">
        <v>8</v>
      </c>
      <c r="B39" s="63"/>
      <c r="C39" s="63"/>
      <c r="D39" s="63"/>
      <c r="E39" s="63"/>
      <c r="F39" s="63"/>
      <c r="G39" s="63"/>
      <c r="H39" s="63"/>
      <c r="I39" s="63"/>
      <c r="J39" s="63"/>
      <c r="K39" s="63"/>
      <c r="L39" s="63"/>
    </row>
    <row r="40" spans="1:12" ht="31.5" x14ac:dyDescent="0.25">
      <c r="A40" s="65" t="s">
        <v>35</v>
      </c>
      <c r="B40" s="63">
        <v>2</v>
      </c>
      <c r="C40" s="63"/>
      <c r="D40" s="63"/>
      <c r="E40" s="63"/>
      <c r="F40" s="63"/>
      <c r="G40" s="63"/>
      <c r="H40" s="63">
        <v>2</v>
      </c>
      <c r="I40" s="63"/>
      <c r="J40" s="63"/>
      <c r="K40" s="63"/>
      <c r="L40" s="2"/>
    </row>
    <row r="41" spans="1:12" x14ac:dyDescent="0.25">
      <c r="A41" s="63" t="s">
        <v>17</v>
      </c>
      <c r="B41" s="63">
        <f>SUM(B3,B4,B5,B7,B8,B10,B13,B14,B17,B18,B21,B28,B40)</f>
        <v>57</v>
      </c>
      <c r="C41" s="63">
        <f>SUM(C3,C4,C5,C7,C8,C13,C14,C18,C21)</f>
        <v>27</v>
      </c>
      <c r="D41" s="63"/>
      <c r="E41" s="63"/>
      <c r="F41" s="63"/>
      <c r="G41" s="63"/>
      <c r="H41" s="63"/>
      <c r="I41" s="63"/>
      <c r="J41" s="63"/>
      <c r="K41" s="63">
        <f>SUM(K6:K8,K24,K36:K38)</f>
        <v>82</v>
      </c>
      <c r="L41" s="63">
        <v>140</v>
      </c>
    </row>
  </sheetData>
  <mergeCells count="13">
    <mergeCell ref="D1:J1"/>
    <mergeCell ref="K1:K2"/>
    <mergeCell ref="L1:L2"/>
    <mergeCell ref="A12:C12"/>
    <mergeCell ref="A16:C16"/>
    <mergeCell ref="A20:C20"/>
    <mergeCell ref="A26:C26"/>
    <mergeCell ref="A30:C30"/>
    <mergeCell ref="A35:C35"/>
    <mergeCell ref="A1:A2"/>
    <mergeCell ref="B1:B2"/>
    <mergeCell ref="C1:C2"/>
    <mergeCell ref="A9:C9"/>
  </mergeCells>
  <pageMargins left="0.7" right="0.7" top="0.75" bottom="0.75" header="0.3" footer="0.3"/>
  <pageSetup paperSize="9" scale="48"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activeCell="H40" sqref="H40"/>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70" t="s">
        <v>42</v>
      </c>
      <c r="E2" s="68" t="s">
        <v>43</v>
      </c>
      <c r="F2" s="70" t="s">
        <v>45</v>
      </c>
      <c r="G2" s="70" t="s">
        <v>46</v>
      </c>
      <c r="H2" s="70" t="s">
        <v>47</v>
      </c>
      <c r="I2" s="70" t="s">
        <v>41</v>
      </c>
      <c r="J2" s="70" t="s">
        <v>44</v>
      </c>
      <c r="K2" s="171"/>
      <c r="L2" s="167"/>
    </row>
    <row r="3" spans="1:12" x14ac:dyDescent="0.25">
      <c r="A3" s="68" t="s">
        <v>23</v>
      </c>
      <c r="B3" s="68">
        <v>7</v>
      </c>
      <c r="C3" s="68">
        <v>3</v>
      </c>
      <c r="D3" s="8"/>
      <c r="E3" s="8"/>
      <c r="F3" s="8"/>
      <c r="G3" s="8"/>
      <c r="H3" s="8">
        <v>4</v>
      </c>
      <c r="I3" s="8">
        <v>3</v>
      </c>
      <c r="J3" s="8"/>
      <c r="K3" s="68">
        <v>1</v>
      </c>
      <c r="L3" s="68">
        <v>9</v>
      </c>
    </row>
    <row r="4" spans="1:12" x14ac:dyDescent="0.25">
      <c r="A4" s="68" t="s">
        <v>24</v>
      </c>
      <c r="B4" s="68"/>
      <c r="C4" s="68"/>
      <c r="D4" s="8"/>
      <c r="E4" s="8"/>
      <c r="F4" s="8"/>
      <c r="G4" s="8"/>
      <c r="H4" s="8"/>
      <c r="I4" s="8"/>
      <c r="J4" s="8"/>
      <c r="K4" s="68"/>
      <c r="L4" s="68">
        <v>11</v>
      </c>
    </row>
    <row r="5" spans="1:12" x14ac:dyDescent="0.25">
      <c r="A5" s="68" t="s">
        <v>25</v>
      </c>
      <c r="B5" s="68">
        <v>5</v>
      </c>
      <c r="C5" s="68">
        <v>1</v>
      </c>
      <c r="D5" s="8"/>
      <c r="E5" s="8"/>
      <c r="F5" s="8"/>
      <c r="G5" s="8"/>
      <c r="H5" s="8">
        <v>4</v>
      </c>
      <c r="I5" s="8">
        <v>1</v>
      </c>
      <c r="J5" s="8"/>
      <c r="K5" s="68"/>
      <c r="L5" s="68">
        <v>14</v>
      </c>
    </row>
    <row r="6" spans="1:12" x14ac:dyDescent="0.25">
      <c r="A6" s="68" t="s">
        <v>26</v>
      </c>
      <c r="B6" s="68">
        <v>1</v>
      </c>
      <c r="C6" s="68">
        <v>1</v>
      </c>
      <c r="D6" s="8"/>
      <c r="E6" s="8"/>
      <c r="F6" s="8"/>
      <c r="G6" s="8"/>
      <c r="H6" s="8"/>
      <c r="I6" s="8">
        <v>1</v>
      </c>
      <c r="J6" s="8"/>
      <c r="K6" s="68">
        <v>2</v>
      </c>
      <c r="L6" s="68">
        <v>10</v>
      </c>
    </row>
    <row r="7" spans="1:12" x14ac:dyDescent="0.25">
      <c r="A7" s="68" t="s">
        <v>27</v>
      </c>
      <c r="B7" s="68">
        <v>1</v>
      </c>
      <c r="C7" s="68"/>
      <c r="D7" s="8"/>
      <c r="E7" s="8"/>
      <c r="F7" s="8"/>
      <c r="G7" s="8"/>
      <c r="H7" s="8">
        <v>1</v>
      </c>
      <c r="I7" s="8"/>
      <c r="J7" s="8"/>
      <c r="K7" s="68"/>
      <c r="L7" s="68">
        <v>2</v>
      </c>
    </row>
    <row r="8" spans="1:12" x14ac:dyDescent="0.25">
      <c r="A8" s="68" t="s">
        <v>28</v>
      </c>
      <c r="B8" s="68">
        <v>19</v>
      </c>
      <c r="C8" s="68">
        <v>11</v>
      </c>
      <c r="D8" s="8"/>
      <c r="E8" s="8">
        <v>1</v>
      </c>
      <c r="F8" s="8"/>
      <c r="G8" s="8"/>
      <c r="H8" s="8">
        <v>6</v>
      </c>
      <c r="I8" s="8">
        <v>11</v>
      </c>
      <c r="J8" s="8">
        <v>1</v>
      </c>
      <c r="K8" s="68">
        <v>51</v>
      </c>
      <c r="L8" s="68">
        <v>12</v>
      </c>
    </row>
    <row r="9" spans="1:12" x14ac:dyDescent="0.25">
      <c r="A9" s="165" t="s">
        <v>1</v>
      </c>
      <c r="B9" s="165"/>
      <c r="C9" s="165"/>
      <c r="D9" s="71"/>
      <c r="E9" s="71"/>
      <c r="F9" s="71"/>
      <c r="G9" s="71"/>
      <c r="H9" s="71"/>
      <c r="I9" s="71"/>
      <c r="J9" s="71"/>
      <c r="K9" s="4"/>
      <c r="L9" s="68">
        <v>6</v>
      </c>
    </row>
    <row r="10" spans="1:12" x14ac:dyDescent="0.25">
      <c r="A10" s="68" t="s">
        <v>2</v>
      </c>
      <c r="B10" s="68"/>
      <c r="C10" s="68"/>
      <c r="D10" s="8"/>
      <c r="E10" s="8"/>
      <c r="F10" s="8"/>
      <c r="G10" s="8"/>
      <c r="H10" s="8"/>
      <c r="I10" s="8"/>
      <c r="J10" s="8"/>
      <c r="K10" s="68"/>
      <c r="L10" s="68"/>
    </row>
    <row r="11" spans="1:12" x14ac:dyDescent="0.25">
      <c r="A11" s="68" t="s">
        <v>8</v>
      </c>
      <c r="B11" s="68"/>
      <c r="C11" s="68"/>
      <c r="D11" s="8"/>
      <c r="E11" s="8"/>
      <c r="F11" s="8"/>
      <c r="G11" s="8"/>
      <c r="H11" s="8"/>
      <c r="I11" s="8"/>
      <c r="J11" s="8"/>
      <c r="K11" s="68"/>
      <c r="L11" s="68"/>
    </row>
    <row r="12" spans="1:12" x14ac:dyDescent="0.25">
      <c r="A12" s="176" t="s">
        <v>3</v>
      </c>
      <c r="B12" s="177"/>
      <c r="C12" s="177"/>
      <c r="D12" s="71"/>
      <c r="E12" s="71"/>
      <c r="F12" s="71"/>
      <c r="G12" s="71"/>
      <c r="H12" s="71"/>
      <c r="I12" s="71"/>
      <c r="J12" s="71"/>
      <c r="K12" s="4"/>
      <c r="L12" s="68">
        <v>14</v>
      </c>
    </row>
    <row r="13" spans="1:12" x14ac:dyDescent="0.25">
      <c r="A13" s="68" t="s">
        <v>29</v>
      </c>
      <c r="B13" s="68">
        <v>2</v>
      </c>
      <c r="C13" s="68"/>
      <c r="D13" s="8"/>
      <c r="E13" s="8"/>
      <c r="F13" s="8"/>
      <c r="G13" s="8"/>
      <c r="H13" s="8">
        <v>2</v>
      </c>
      <c r="I13" s="8"/>
      <c r="J13" s="8"/>
      <c r="K13" s="68"/>
      <c r="L13" s="68"/>
    </row>
    <row r="14" spans="1:12" x14ac:dyDescent="0.25">
      <c r="A14" s="68" t="s">
        <v>30</v>
      </c>
      <c r="B14" s="68"/>
      <c r="C14" s="68"/>
      <c r="D14" s="8"/>
      <c r="E14" s="8"/>
      <c r="F14" s="8"/>
      <c r="G14" s="8"/>
      <c r="H14" s="8"/>
      <c r="I14" s="8"/>
      <c r="J14" s="8"/>
      <c r="K14" s="68"/>
      <c r="L14" s="68"/>
    </row>
    <row r="15" spans="1:12" x14ac:dyDescent="0.25">
      <c r="A15" s="68" t="s">
        <v>8</v>
      </c>
      <c r="B15" s="68"/>
      <c r="C15" s="68"/>
      <c r="D15" s="71"/>
      <c r="E15" s="71"/>
      <c r="F15" s="71"/>
      <c r="G15" s="71"/>
      <c r="H15" s="71"/>
      <c r="I15" s="71"/>
      <c r="J15" s="71"/>
      <c r="K15" s="68"/>
      <c r="L15" s="68"/>
    </row>
    <row r="16" spans="1:12" x14ac:dyDescent="0.25">
      <c r="A16" s="165" t="s">
        <v>4</v>
      </c>
      <c r="B16" s="165"/>
      <c r="C16" s="165"/>
      <c r="D16" s="71"/>
      <c r="E16" s="71"/>
      <c r="F16" s="71"/>
      <c r="G16" s="71"/>
      <c r="H16" s="71"/>
      <c r="I16" s="71"/>
      <c r="J16" s="71"/>
      <c r="K16" s="4"/>
      <c r="L16" s="68">
        <v>16</v>
      </c>
    </row>
    <row r="17" spans="1:12" x14ac:dyDescent="0.25">
      <c r="A17" s="68" t="s">
        <v>22</v>
      </c>
      <c r="B17" s="8"/>
      <c r="C17" s="71"/>
      <c r="D17" s="8"/>
      <c r="E17" s="8"/>
      <c r="F17" s="8"/>
      <c r="G17" s="8"/>
      <c r="H17" s="8"/>
      <c r="I17" s="8"/>
      <c r="J17" s="8"/>
      <c r="K17" s="71"/>
      <c r="L17" s="68"/>
    </row>
    <row r="18" spans="1:12" x14ac:dyDescent="0.25">
      <c r="A18" s="68" t="s">
        <v>31</v>
      </c>
      <c r="B18" s="8"/>
      <c r="C18" s="71"/>
      <c r="D18" s="8"/>
      <c r="E18" s="8"/>
      <c r="F18" s="8"/>
      <c r="G18" s="8"/>
      <c r="H18" s="8"/>
      <c r="I18" s="8"/>
      <c r="J18" s="8"/>
      <c r="K18" s="68"/>
      <c r="L18" s="68"/>
    </row>
    <row r="19" spans="1:12" x14ac:dyDescent="0.25">
      <c r="A19" s="68" t="s">
        <v>8</v>
      </c>
      <c r="B19" s="72"/>
      <c r="C19" s="71"/>
      <c r="D19" s="71"/>
      <c r="E19" s="71"/>
      <c r="F19" s="71"/>
      <c r="G19" s="71"/>
      <c r="H19" s="71"/>
      <c r="I19" s="71"/>
      <c r="J19" s="71"/>
      <c r="K19" s="68"/>
      <c r="L19" s="68"/>
    </row>
    <row r="20" spans="1:12" x14ac:dyDescent="0.25">
      <c r="A20" s="165" t="s">
        <v>5</v>
      </c>
      <c r="B20" s="165"/>
      <c r="C20" s="165"/>
      <c r="D20" s="68"/>
      <c r="E20" s="68"/>
      <c r="F20" s="68"/>
      <c r="G20" s="68"/>
      <c r="H20" s="68"/>
      <c r="I20" s="68"/>
      <c r="J20" s="68"/>
      <c r="K20" s="4"/>
      <c r="L20" s="68">
        <v>16</v>
      </c>
    </row>
    <row r="21" spans="1:12" x14ac:dyDescent="0.25">
      <c r="A21" s="68" t="s">
        <v>0</v>
      </c>
      <c r="B21" s="68">
        <v>2</v>
      </c>
      <c r="C21" s="68">
        <v>1</v>
      </c>
      <c r="D21" s="8"/>
      <c r="E21" s="8">
        <v>1</v>
      </c>
      <c r="F21" s="8"/>
      <c r="G21" s="8"/>
      <c r="H21" s="8"/>
      <c r="I21" s="8">
        <v>1</v>
      </c>
      <c r="J21" s="8"/>
      <c r="K21" s="68"/>
      <c r="L21" s="68"/>
    </row>
    <row r="22" spans="1:12" x14ac:dyDescent="0.25">
      <c r="A22" s="68" t="s">
        <v>6</v>
      </c>
      <c r="B22" s="68"/>
      <c r="C22" s="68"/>
      <c r="D22" s="8"/>
      <c r="E22" s="8"/>
      <c r="F22" s="8"/>
      <c r="G22" s="8"/>
      <c r="H22" s="8"/>
      <c r="I22" s="8"/>
      <c r="J22" s="8"/>
      <c r="K22" s="68"/>
      <c r="L22" s="68"/>
    </row>
    <row r="23" spans="1:12" x14ac:dyDescent="0.25">
      <c r="A23" s="68" t="s">
        <v>48</v>
      </c>
      <c r="B23" s="68"/>
      <c r="C23" s="68"/>
      <c r="D23" s="8"/>
      <c r="E23" s="8"/>
      <c r="F23" s="8"/>
      <c r="G23" s="8"/>
      <c r="H23" s="8"/>
      <c r="I23" s="8"/>
      <c r="J23" s="8"/>
      <c r="K23" s="68"/>
      <c r="L23" s="68"/>
    </row>
    <row r="24" spans="1:12" x14ac:dyDescent="0.25">
      <c r="A24" s="68" t="s">
        <v>7</v>
      </c>
      <c r="B24" s="68">
        <v>1</v>
      </c>
      <c r="C24" s="68">
        <v>1</v>
      </c>
      <c r="D24" s="71"/>
      <c r="E24" s="71"/>
      <c r="F24" s="71"/>
      <c r="G24" s="71"/>
      <c r="H24" s="71"/>
      <c r="I24" s="71">
        <v>1</v>
      </c>
      <c r="J24" s="71"/>
      <c r="K24" s="68"/>
      <c r="L24" s="68"/>
    </row>
    <row r="25" spans="1:12" x14ac:dyDescent="0.25">
      <c r="A25" s="68" t="s">
        <v>8</v>
      </c>
      <c r="B25" s="68"/>
      <c r="C25" s="68"/>
      <c r="D25" s="71"/>
      <c r="E25" s="71"/>
      <c r="F25" s="71"/>
      <c r="G25" s="71"/>
      <c r="H25" s="71"/>
      <c r="I25" s="71"/>
      <c r="J25" s="71"/>
      <c r="K25" s="68"/>
      <c r="L25" s="68"/>
    </row>
    <row r="26" spans="1:12" x14ac:dyDescent="0.25">
      <c r="A26" s="165" t="s">
        <v>9</v>
      </c>
      <c r="B26" s="165"/>
      <c r="C26" s="165"/>
      <c r="D26" s="8"/>
      <c r="E26" s="8"/>
      <c r="F26" s="8"/>
      <c r="G26" s="8"/>
      <c r="H26" s="8"/>
      <c r="I26" s="8"/>
      <c r="J26" s="8"/>
      <c r="K26" s="4"/>
      <c r="L26" s="71">
        <v>4</v>
      </c>
    </row>
    <row r="27" spans="1:12" x14ac:dyDescent="0.25">
      <c r="A27" s="68" t="s">
        <v>10</v>
      </c>
      <c r="B27" s="69"/>
      <c r="C27" s="68"/>
      <c r="D27" s="8"/>
      <c r="E27" s="8"/>
      <c r="F27" s="8"/>
      <c r="G27" s="8"/>
      <c r="H27" s="8"/>
      <c r="I27" s="8"/>
      <c r="J27" s="8"/>
      <c r="K27" s="68"/>
      <c r="L27" s="68"/>
    </row>
    <row r="28" spans="1:12" x14ac:dyDescent="0.25">
      <c r="A28" s="68" t="s">
        <v>34</v>
      </c>
      <c r="B28" s="69"/>
      <c r="C28" s="68"/>
      <c r="D28" s="71"/>
      <c r="E28" s="71"/>
      <c r="F28" s="71"/>
      <c r="G28" s="71"/>
      <c r="H28" s="71"/>
      <c r="I28" s="71"/>
      <c r="J28" s="71"/>
      <c r="K28" s="68"/>
      <c r="L28" s="68"/>
    </row>
    <row r="29" spans="1:12" x14ac:dyDescent="0.25">
      <c r="A29" s="68" t="s">
        <v>8</v>
      </c>
      <c r="B29" s="68"/>
      <c r="C29" s="68"/>
      <c r="D29" s="71"/>
      <c r="E29" s="71"/>
      <c r="F29" s="71"/>
      <c r="G29" s="71"/>
      <c r="H29" s="71"/>
      <c r="I29" s="71"/>
      <c r="J29" s="71"/>
      <c r="K29" s="68"/>
      <c r="L29" s="68"/>
    </row>
    <row r="30" spans="1:12" x14ac:dyDescent="0.25">
      <c r="A30" s="165" t="s">
        <v>11</v>
      </c>
      <c r="B30" s="165"/>
      <c r="C30" s="165"/>
      <c r="D30" s="8"/>
      <c r="E30" s="8"/>
      <c r="F30" s="8"/>
      <c r="G30" s="8"/>
      <c r="H30" s="8"/>
      <c r="I30" s="8"/>
      <c r="J30" s="8"/>
      <c r="K30" s="4"/>
      <c r="L30" s="71">
        <v>13</v>
      </c>
    </row>
    <row r="31" spans="1:12" x14ac:dyDescent="0.25">
      <c r="A31" s="68" t="s">
        <v>12</v>
      </c>
      <c r="B31" s="68"/>
      <c r="C31" s="68"/>
      <c r="D31" s="8"/>
      <c r="E31" s="8"/>
      <c r="F31" s="8"/>
      <c r="G31" s="8"/>
      <c r="H31" s="8"/>
      <c r="I31" s="8"/>
      <c r="J31" s="8"/>
      <c r="K31" s="68"/>
      <c r="L31" s="68"/>
    </row>
    <row r="32" spans="1:12" x14ac:dyDescent="0.25">
      <c r="A32" s="68" t="s">
        <v>18</v>
      </c>
      <c r="B32" s="68"/>
      <c r="C32" s="68"/>
      <c r="D32" s="8"/>
      <c r="E32" s="8"/>
      <c r="F32" s="8"/>
      <c r="G32" s="8"/>
      <c r="H32" s="8"/>
      <c r="I32" s="8"/>
      <c r="J32" s="8"/>
      <c r="K32" s="68"/>
      <c r="L32" s="68"/>
    </row>
    <row r="33" spans="1:12" x14ac:dyDescent="0.25">
      <c r="A33" s="68" t="s">
        <v>19</v>
      </c>
      <c r="B33" s="68"/>
      <c r="C33" s="68"/>
      <c r="D33" s="71"/>
      <c r="E33" s="71"/>
      <c r="F33" s="71"/>
      <c r="G33" s="71"/>
      <c r="H33" s="71"/>
      <c r="I33" s="71"/>
      <c r="J33" s="71"/>
      <c r="K33" s="68"/>
      <c r="L33" s="68"/>
    </row>
    <row r="34" spans="1:12" x14ac:dyDescent="0.25">
      <c r="A34" s="68" t="s">
        <v>8</v>
      </c>
      <c r="B34" s="68"/>
      <c r="C34" s="68"/>
      <c r="D34" s="71"/>
      <c r="E34" s="71"/>
      <c r="F34" s="71"/>
      <c r="G34" s="71"/>
      <c r="H34" s="71"/>
      <c r="I34" s="71"/>
      <c r="J34" s="71"/>
      <c r="K34" s="68"/>
      <c r="L34" s="68"/>
    </row>
    <row r="35" spans="1:12" x14ac:dyDescent="0.25">
      <c r="A35" s="176" t="s">
        <v>13</v>
      </c>
      <c r="B35" s="177"/>
      <c r="C35" s="177"/>
      <c r="D35" s="8"/>
      <c r="E35" s="8"/>
      <c r="F35" s="8"/>
      <c r="G35" s="8"/>
      <c r="H35" s="8"/>
      <c r="I35" s="8"/>
      <c r="J35" s="8"/>
      <c r="K35" s="4"/>
      <c r="L35" s="71">
        <v>13</v>
      </c>
    </row>
    <row r="36" spans="1:12" x14ac:dyDescent="0.25">
      <c r="A36" s="68" t="s">
        <v>15</v>
      </c>
      <c r="B36" s="68">
        <v>1</v>
      </c>
      <c r="C36" s="68">
        <v>1</v>
      </c>
      <c r="D36" s="8"/>
      <c r="E36" s="8"/>
      <c r="F36" s="8"/>
      <c r="G36" s="8"/>
      <c r="H36" s="8"/>
      <c r="I36" s="8">
        <v>1</v>
      </c>
      <c r="J36" s="8"/>
      <c r="K36" s="68">
        <v>1</v>
      </c>
      <c r="L36" s="68"/>
    </row>
    <row r="37" spans="1:12" x14ac:dyDescent="0.25">
      <c r="A37" s="68" t="s">
        <v>14</v>
      </c>
      <c r="B37" s="68">
        <v>1</v>
      </c>
      <c r="C37" s="68"/>
      <c r="D37" s="2"/>
      <c r="E37" s="2"/>
      <c r="F37" s="2"/>
      <c r="G37" s="68">
        <v>1</v>
      </c>
      <c r="H37" s="2"/>
      <c r="I37" s="68"/>
      <c r="J37" s="2"/>
      <c r="K37" s="68"/>
      <c r="L37" s="68"/>
    </row>
    <row r="38" spans="1:12" x14ac:dyDescent="0.25">
      <c r="A38" s="68" t="s">
        <v>37</v>
      </c>
      <c r="B38" s="8"/>
      <c r="C38" s="8"/>
      <c r="D38" s="68"/>
      <c r="E38" s="68"/>
      <c r="F38" s="68"/>
      <c r="G38" s="68"/>
      <c r="H38" s="68"/>
      <c r="I38" s="68"/>
      <c r="J38" s="68"/>
      <c r="K38" s="68"/>
      <c r="L38" s="68"/>
    </row>
    <row r="39" spans="1:12" x14ac:dyDescent="0.25">
      <c r="A39" s="68" t="s">
        <v>8</v>
      </c>
      <c r="B39" s="68"/>
      <c r="C39" s="68"/>
      <c r="D39" s="68"/>
      <c r="E39" s="68"/>
      <c r="F39" s="68"/>
      <c r="G39" s="68"/>
      <c r="H39" s="68"/>
      <c r="I39" s="68"/>
      <c r="J39" s="68"/>
      <c r="K39" s="68"/>
      <c r="L39" s="68"/>
    </row>
    <row r="40" spans="1:12" ht="31.5" x14ac:dyDescent="0.25">
      <c r="A40" s="70" t="s">
        <v>35</v>
      </c>
      <c r="B40" s="68">
        <v>12</v>
      </c>
      <c r="C40" s="68"/>
      <c r="D40" s="68"/>
      <c r="E40" s="68"/>
      <c r="F40" s="68"/>
      <c r="G40" s="68">
        <v>1</v>
      </c>
      <c r="H40" s="68">
        <v>11</v>
      </c>
      <c r="I40" s="68"/>
      <c r="J40" s="68"/>
      <c r="K40" s="68"/>
      <c r="L40" s="2"/>
    </row>
    <row r="41" spans="1:12" x14ac:dyDescent="0.25">
      <c r="A41" s="68" t="s">
        <v>17</v>
      </c>
      <c r="B41" s="68">
        <f>SUM(B3,B4,B5,B6,B7,B8,B10,B11,B13,B14,B15,B17,B18,B19,B21,B22,B23,B24,B25,B27,B29,B28,B31,B32,B33,B34,B36,B37,B38,B39,B40)</f>
        <v>52</v>
      </c>
      <c r="C41" s="68">
        <f>SUM(C3,C4,C5,C6,C7,C8,C10,C11,C13,C14,C15,C17,C18,C19,C21,C22,C23,C24,C27,C28,C29,C31,C32,C33,C34,C36,C37,C38,C39,C40)</f>
        <v>19</v>
      </c>
      <c r="D41" s="68"/>
      <c r="E41" s="68"/>
      <c r="F41" s="68"/>
      <c r="G41" s="68"/>
      <c r="H41" s="68"/>
      <c r="I41" s="68"/>
      <c r="J41" s="68"/>
      <c r="K41" s="68">
        <f>SUM(K3,K6,K8,K35,K36)</f>
        <v>55</v>
      </c>
      <c r="L41" s="68">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73" t="s">
        <v>42</v>
      </c>
      <c r="E2" s="75" t="s">
        <v>43</v>
      </c>
      <c r="F2" s="73" t="s">
        <v>45</v>
      </c>
      <c r="G2" s="73" t="s">
        <v>46</v>
      </c>
      <c r="H2" s="73" t="s">
        <v>47</v>
      </c>
      <c r="I2" s="73" t="s">
        <v>41</v>
      </c>
      <c r="J2" s="73" t="s">
        <v>44</v>
      </c>
      <c r="K2" s="171"/>
      <c r="L2" s="167"/>
    </row>
    <row r="3" spans="1:12" x14ac:dyDescent="0.25">
      <c r="A3" s="75" t="s">
        <v>23</v>
      </c>
      <c r="B3" s="75">
        <v>8</v>
      </c>
      <c r="C3" s="75">
        <v>7</v>
      </c>
      <c r="D3" s="8"/>
      <c r="E3" s="8"/>
      <c r="F3" s="8"/>
      <c r="G3" s="8"/>
      <c r="H3" s="8">
        <v>1</v>
      </c>
      <c r="I3" s="8">
        <v>7</v>
      </c>
      <c r="J3" s="8"/>
      <c r="K3" s="75">
        <v>3</v>
      </c>
      <c r="L3" s="75">
        <v>9</v>
      </c>
    </row>
    <row r="4" spans="1:12" x14ac:dyDescent="0.25">
      <c r="A4" s="75" t="s">
        <v>24</v>
      </c>
      <c r="B4" s="75"/>
      <c r="C4" s="75"/>
      <c r="D4" s="8"/>
      <c r="E4" s="8"/>
      <c r="F4" s="8"/>
      <c r="G4" s="8"/>
      <c r="H4" s="8"/>
      <c r="I4" s="8"/>
      <c r="J4" s="8"/>
      <c r="K4" s="75"/>
      <c r="L4" s="75">
        <v>11</v>
      </c>
    </row>
    <row r="5" spans="1:12" x14ac:dyDescent="0.25">
      <c r="A5" s="75" t="s">
        <v>25</v>
      </c>
      <c r="B5" s="75">
        <v>2</v>
      </c>
      <c r="C5" s="75">
        <v>1</v>
      </c>
      <c r="D5" s="8"/>
      <c r="E5" s="8"/>
      <c r="F5" s="8"/>
      <c r="G5" s="8"/>
      <c r="H5" s="8">
        <v>1</v>
      </c>
      <c r="I5" s="8">
        <v>1</v>
      </c>
      <c r="J5" s="8"/>
      <c r="K5" s="75"/>
      <c r="L5" s="75">
        <v>14</v>
      </c>
    </row>
    <row r="6" spans="1:12" x14ac:dyDescent="0.25">
      <c r="A6" s="75" t="s">
        <v>26</v>
      </c>
      <c r="B6" s="75">
        <v>6</v>
      </c>
      <c r="C6" s="75">
        <v>6</v>
      </c>
      <c r="D6" s="8"/>
      <c r="E6" s="8"/>
      <c r="F6" s="8"/>
      <c r="G6" s="8"/>
      <c r="H6" s="8"/>
      <c r="I6" s="8">
        <v>6</v>
      </c>
      <c r="J6" s="8"/>
      <c r="K6" s="75">
        <v>5</v>
      </c>
      <c r="L6" s="75">
        <v>10</v>
      </c>
    </row>
    <row r="7" spans="1:12" x14ac:dyDescent="0.25">
      <c r="A7" s="75" t="s">
        <v>27</v>
      </c>
      <c r="B7" s="75"/>
      <c r="C7" s="75"/>
      <c r="D7" s="8"/>
      <c r="E7" s="8"/>
      <c r="F7" s="8"/>
      <c r="G7" s="8"/>
      <c r="H7" s="8"/>
      <c r="I7" s="8"/>
      <c r="J7" s="8"/>
      <c r="K7" s="75"/>
      <c r="L7" s="75">
        <v>2</v>
      </c>
    </row>
    <row r="8" spans="1:12" x14ac:dyDescent="0.25">
      <c r="A8" s="75" t="s">
        <v>28</v>
      </c>
      <c r="B8" s="75">
        <v>17</v>
      </c>
      <c r="C8" s="75">
        <v>8</v>
      </c>
      <c r="D8" s="8"/>
      <c r="E8" s="8"/>
      <c r="F8" s="8"/>
      <c r="G8" s="8"/>
      <c r="H8" s="8">
        <v>6</v>
      </c>
      <c r="I8" s="8">
        <v>8</v>
      </c>
      <c r="J8" s="8">
        <v>3</v>
      </c>
      <c r="K8" s="75">
        <v>58</v>
      </c>
      <c r="L8" s="75">
        <v>12</v>
      </c>
    </row>
    <row r="9" spans="1:12" x14ac:dyDescent="0.25">
      <c r="A9" s="165" t="s">
        <v>1</v>
      </c>
      <c r="B9" s="165"/>
      <c r="C9" s="165"/>
      <c r="D9" s="76"/>
      <c r="E9" s="76"/>
      <c r="F9" s="76"/>
      <c r="G9" s="76"/>
      <c r="H9" s="76"/>
      <c r="I9" s="76"/>
      <c r="J9" s="76"/>
      <c r="K9" s="4"/>
      <c r="L9" s="75">
        <v>6</v>
      </c>
    </row>
    <row r="10" spans="1:12" x14ac:dyDescent="0.25">
      <c r="A10" s="75" t="s">
        <v>2</v>
      </c>
      <c r="B10" s="75"/>
      <c r="C10" s="75"/>
      <c r="D10" s="8"/>
      <c r="E10" s="8"/>
      <c r="F10" s="8"/>
      <c r="G10" s="8"/>
      <c r="H10" s="8"/>
      <c r="I10" s="8"/>
      <c r="J10" s="8"/>
      <c r="K10" s="75"/>
      <c r="L10" s="75"/>
    </row>
    <row r="11" spans="1:12" x14ac:dyDescent="0.25">
      <c r="A11" s="75" t="s">
        <v>8</v>
      </c>
      <c r="B11" s="75"/>
      <c r="C11" s="75"/>
      <c r="D11" s="8"/>
      <c r="E11" s="8"/>
      <c r="F11" s="8"/>
      <c r="G11" s="8"/>
      <c r="H11" s="8"/>
      <c r="I11" s="8"/>
      <c r="J11" s="8"/>
      <c r="K11" s="75"/>
      <c r="L11" s="75"/>
    </row>
    <row r="12" spans="1:12" x14ac:dyDescent="0.25">
      <c r="A12" s="176" t="s">
        <v>3</v>
      </c>
      <c r="B12" s="177"/>
      <c r="C12" s="177"/>
      <c r="D12" s="76"/>
      <c r="E12" s="76"/>
      <c r="F12" s="76"/>
      <c r="G12" s="76"/>
      <c r="H12" s="76"/>
      <c r="I12" s="76"/>
      <c r="J12" s="76"/>
      <c r="K12" s="4"/>
      <c r="L12" s="75">
        <v>14</v>
      </c>
    </row>
    <row r="13" spans="1:12" x14ac:dyDescent="0.25">
      <c r="A13" s="75" t="s">
        <v>29</v>
      </c>
      <c r="B13" s="75">
        <v>3</v>
      </c>
      <c r="C13" s="75">
        <v>3</v>
      </c>
      <c r="D13" s="8"/>
      <c r="E13" s="8"/>
      <c r="F13" s="8"/>
      <c r="G13" s="8"/>
      <c r="H13" s="8"/>
      <c r="I13" s="8">
        <v>3</v>
      </c>
      <c r="J13" s="8"/>
      <c r="K13" s="75"/>
      <c r="L13" s="75"/>
    </row>
    <row r="14" spans="1:12" x14ac:dyDescent="0.25">
      <c r="A14" s="75" t="s">
        <v>30</v>
      </c>
      <c r="B14" s="75"/>
      <c r="C14" s="75"/>
      <c r="D14" s="8"/>
      <c r="E14" s="8"/>
      <c r="F14" s="8"/>
      <c r="G14" s="8"/>
      <c r="H14" s="8"/>
      <c r="I14" s="8"/>
      <c r="J14" s="8"/>
      <c r="K14" s="75"/>
      <c r="L14" s="75"/>
    </row>
    <row r="15" spans="1:12" x14ac:dyDescent="0.25">
      <c r="A15" s="75" t="s">
        <v>8</v>
      </c>
      <c r="B15" s="75"/>
      <c r="C15" s="75"/>
      <c r="D15" s="76"/>
      <c r="E15" s="76"/>
      <c r="F15" s="76"/>
      <c r="G15" s="76"/>
      <c r="H15" s="76"/>
      <c r="I15" s="76"/>
      <c r="J15" s="76"/>
      <c r="K15" s="75"/>
      <c r="L15" s="75"/>
    </row>
    <row r="16" spans="1:12" x14ac:dyDescent="0.25">
      <c r="A16" s="165" t="s">
        <v>4</v>
      </c>
      <c r="B16" s="165"/>
      <c r="C16" s="165"/>
      <c r="D16" s="76"/>
      <c r="E16" s="76"/>
      <c r="F16" s="76"/>
      <c r="G16" s="76"/>
      <c r="H16" s="76"/>
      <c r="I16" s="76"/>
      <c r="J16" s="76"/>
      <c r="K16" s="4"/>
      <c r="L16" s="75">
        <v>16</v>
      </c>
    </row>
    <row r="17" spans="1:12" x14ac:dyDescent="0.25">
      <c r="A17" s="75" t="s">
        <v>22</v>
      </c>
      <c r="B17" s="8"/>
      <c r="C17" s="76"/>
      <c r="D17" s="8"/>
      <c r="E17" s="8"/>
      <c r="F17" s="8"/>
      <c r="G17" s="8"/>
      <c r="H17" s="8"/>
      <c r="I17" s="8"/>
      <c r="J17" s="8"/>
      <c r="K17" s="76"/>
      <c r="L17" s="75"/>
    </row>
    <row r="18" spans="1:12" x14ac:dyDescent="0.25">
      <c r="A18" s="75" t="s">
        <v>31</v>
      </c>
      <c r="B18" s="8"/>
      <c r="C18" s="76"/>
      <c r="D18" s="8"/>
      <c r="E18" s="8"/>
      <c r="F18" s="8"/>
      <c r="G18" s="8"/>
      <c r="H18" s="8"/>
      <c r="I18" s="8"/>
      <c r="J18" s="8"/>
      <c r="K18" s="75"/>
      <c r="L18" s="75"/>
    </row>
    <row r="19" spans="1:12" x14ac:dyDescent="0.25">
      <c r="A19" s="75" t="s">
        <v>8</v>
      </c>
      <c r="B19" s="74"/>
      <c r="C19" s="76"/>
      <c r="D19" s="76"/>
      <c r="E19" s="76"/>
      <c r="F19" s="76"/>
      <c r="G19" s="76"/>
      <c r="H19" s="76"/>
      <c r="I19" s="76"/>
      <c r="J19" s="76"/>
      <c r="K19" s="75"/>
      <c r="L19" s="75"/>
    </row>
    <row r="20" spans="1:12" x14ac:dyDescent="0.25">
      <c r="A20" s="165" t="s">
        <v>5</v>
      </c>
      <c r="B20" s="165"/>
      <c r="C20" s="165"/>
      <c r="D20" s="75"/>
      <c r="E20" s="75"/>
      <c r="F20" s="75"/>
      <c r="G20" s="75"/>
      <c r="H20" s="75"/>
      <c r="I20" s="75"/>
      <c r="J20" s="75"/>
      <c r="K20" s="4"/>
      <c r="L20" s="75">
        <v>16</v>
      </c>
    </row>
    <row r="21" spans="1:12" x14ac:dyDescent="0.25">
      <c r="A21" s="75" t="s">
        <v>0</v>
      </c>
      <c r="B21" s="75"/>
      <c r="C21" s="75"/>
      <c r="D21" s="8"/>
      <c r="E21" s="8"/>
      <c r="F21" s="8"/>
      <c r="G21" s="8"/>
      <c r="H21" s="8"/>
      <c r="I21" s="8"/>
      <c r="J21" s="8"/>
      <c r="K21" s="75"/>
      <c r="L21" s="75"/>
    </row>
    <row r="22" spans="1:12" x14ac:dyDescent="0.25">
      <c r="A22" s="75" t="s">
        <v>6</v>
      </c>
      <c r="B22" s="75"/>
      <c r="C22" s="75"/>
      <c r="D22" s="8"/>
      <c r="E22" s="8"/>
      <c r="F22" s="8"/>
      <c r="G22" s="8"/>
      <c r="H22" s="8"/>
      <c r="I22" s="8"/>
      <c r="J22" s="8"/>
      <c r="K22" s="75"/>
      <c r="L22" s="75"/>
    </row>
    <row r="23" spans="1:12" x14ac:dyDescent="0.25">
      <c r="A23" s="75" t="s">
        <v>48</v>
      </c>
      <c r="B23" s="75"/>
      <c r="C23" s="75"/>
      <c r="D23" s="8"/>
      <c r="E23" s="8"/>
      <c r="F23" s="8"/>
      <c r="G23" s="8"/>
      <c r="H23" s="8"/>
      <c r="I23" s="8"/>
      <c r="J23" s="8"/>
      <c r="K23" s="75"/>
      <c r="L23" s="75"/>
    </row>
    <row r="24" spans="1:12" x14ac:dyDescent="0.25">
      <c r="A24" s="75" t="s">
        <v>7</v>
      </c>
      <c r="B24" s="75"/>
      <c r="C24" s="75"/>
      <c r="D24" s="76"/>
      <c r="E24" s="76"/>
      <c r="F24" s="76"/>
      <c r="G24" s="76"/>
      <c r="H24" s="76"/>
      <c r="I24" s="76"/>
      <c r="J24" s="76"/>
      <c r="K24" s="75"/>
      <c r="L24" s="75"/>
    </row>
    <row r="25" spans="1:12" x14ac:dyDescent="0.25">
      <c r="A25" s="75" t="s">
        <v>8</v>
      </c>
      <c r="B25" s="75"/>
      <c r="C25" s="75"/>
      <c r="D25" s="76"/>
      <c r="E25" s="76"/>
      <c r="F25" s="76"/>
      <c r="G25" s="76"/>
      <c r="H25" s="76"/>
      <c r="I25" s="76"/>
      <c r="J25" s="76"/>
      <c r="K25" s="75"/>
      <c r="L25" s="75"/>
    </row>
    <row r="26" spans="1:12" x14ac:dyDescent="0.25">
      <c r="A26" s="165" t="s">
        <v>9</v>
      </c>
      <c r="B26" s="165"/>
      <c r="C26" s="165"/>
      <c r="D26" s="8"/>
      <c r="E26" s="8"/>
      <c r="F26" s="8"/>
      <c r="G26" s="8"/>
      <c r="H26" s="8"/>
      <c r="I26" s="8"/>
      <c r="J26" s="8"/>
      <c r="K26" s="4"/>
      <c r="L26" s="76">
        <v>4</v>
      </c>
    </row>
    <row r="27" spans="1:12" x14ac:dyDescent="0.25">
      <c r="A27" s="75" t="s">
        <v>10</v>
      </c>
      <c r="B27" s="77"/>
      <c r="C27" s="75"/>
      <c r="D27" s="8"/>
      <c r="E27" s="8"/>
      <c r="F27" s="8"/>
      <c r="G27" s="8"/>
      <c r="H27" s="8"/>
      <c r="I27" s="8"/>
      <c r="J27" s="8"/>
      <c r="K27" s="75"/>
      <c r="L27" s="75"/>
    </row>
    <row r="28" spans="1:12" x14ac:dyDescent="0.25">
      <c r="A28" s="75" t="s">
        <v>34</v>
      </c>
      <c r="B28" s="77"/>
      <c r="C28" s="75"/>
      <c r="D28" s="76"/>
      <c r="E28" s="76"/>
      <c r="F28" s="76"/>
      <c r="G28" s="76"/>
      <c r="H28" s="76"/>
      <c r="I28" s="76"/>
      <c r="J28" s="76"/>
      <c r="K28" s="75"/>
      <c r="L28" s="75"/>
    </row>
    <row r="29" spans="1:12" x14ac:dyDescent="0.25">
      <c r="A29" s="75" t="s">
        <v>8</v>
      </c>
      <c r="B29" s="75"/>
      <c r="C29" s="75"/>
      <c r="D29" s="76"/>
      <c r="E29" s="76"/>
      <c r="F29" s="76"/>
      <c r="G29" s="76"/>
      <c r="H29" s="76"/>
      <c r="I29" s="76"/>
      <c r="J29" s="76"/>
      <c r="K29" s="75"/>
      <c r="L29" s="75"/>
    </row>
    <row r="30" spans="1:12" x14ac:dyDescent="0.25">
      <c r="A30" s="165" t="s">
        <v>11</v>
      </c>
      <c r="B30" s="165"/>
      <c r="C30" s="165"/>
      <c r="D30" s="8"/>
      <c r="E30" s="8"/>
      <c r="F30" s="8"/>
      <c r="G30" s="8"/>
      <c r="H30" s="8"/>
      <c r="I30" s="8"/>
      <c r="J30" s="8"/>
      <c r="K30" s="4"/>
      <c r="L30" s="76">
        <v>13</v>
      </c>
    </row>
    <row r="31" spans="1:12" x14ac:dyDescent="0.25">
      <c r="A31" s="75" t="s">
        <v>12</v>
      </c>
      <c r="B31" s="75"/>
      <c r="C31" s="75"/>
      <c r="D31" s="8"/>
      <c r="E31" s="8"/>
      <c r="F31" s="8"/>
      <c r="G31" s="8"/>
      <c r="H31" s="8"/>
      <c r="I31" s="8"/>
      <c r="J31" s="8"/>
      <c r="K31" s="75"/>
      <c r="L31" s="75"/>
    </row>
    <row r="32" spans="1:12" x14ac:dyDescent="0.25">
      <c r="A32" s="75" t="s">
        <v>18</v>
      </c>
      <c r="B32" s="75"/>
      <c r="C32" s="75"/>
      <c r="D32" s="8"/>
      <c r="E32" s="8"/>
      <c r="F32" s="8"/>
      <c r="G32" s="8"/>
      <c r="H32" s="8"/>
      <c r="I32" s="8"/>
      <c r="J32" s="8"/>
      <c r="K32" s="75"/>
      <c r="L32" s="75"/>
    </row>
    <row r="33" spans="1:12" x14ac:dyDescent="0.25">
      <c r="A33" s="75" t="s">
        <v>19</v>
      </c>
      <c r="B33" s="75"/>
      <c r="C33" s="75"/>
      <c r="D33" s="76"/>
      <c r="E33" s="76"/>
      <c r="F33" s="76"/>
      <c r="G33" s="76"/>
      <c r="H33" s="76"/>
      <c r="I33" s="76"/>
      <c r="J33" s="76"/>
      <c r="K33" s="75"/>
      <c r="L33" s="75"/>
    </row>
    <row r="34" spans="1:12" x14ac:dyDescent="0.25">
      <c r="A34" s="75" t="s">
        <v>8</v>
      </c>
      <c r="B34" s="75"/>
      <c r="C34" s="75"/>
      <c r="D34" s="76"/>
      <c r="E34" s="76"/>
      <c r="F34" s="76"/>
      <c r="G34" s="76"/>
      <c r="H34" s="76"/>
      <c r="I34" s="76"/>
      <c r="J34" s="76"/>
      <c r="K34" s="75"/>
      <c r="L34" s="75"/>
    </row>
    <row r="35" spans="1:12" x14ac:dyDescent="0.25">
      <c r="A35" s="176" t="s">
        <v>13</v>
      </c>
      <c r="B35" s="177"/>
      <c r="C35" s="177"/>
      <c r="D35" s="8"/>
      <c r="E35" s="8"/>
      <c r="F35" s="8"/>
      <c r="G35" s="8"/>
      <c r="H35" s="8"/>
      <c r="I35" s="8"/>
      <c r="J35" s="8"/>
      <c r="K35" s="4"/>
      <c r="L35" s="76">
        <v>13</v>
      </c>
    </row>
    <row r="36" spans="1:12" x14ac:dyDescent="0.25">
      <c r="A36" s="75" t="s">
        <v>15</v>
      </c>
      <c r="B36" s="75"/>
      <c r="C36" s="75"/>
      <c r="D36" s="8"/>
      <c r="E36" s="8"/>
      <c r="F36" s="8"/>
      <c r="G36" s="8"/>
      <c r="H36" s="8"/>
      <c r="I36" s="8"/>
      <c r="J36" s="8"/>
      <c r="K36" s="75">
        <v>1</v>
      </c>
      <c r="L36" s="75"/>
    </row>
    <row r="37" spans="1:12" x14ac:dyDescent="0.25">
      <c r="A37" s="75" t="s">
        <v>14</v>
      </c>
      <c r="B37" s="75"/>
      <c r="C37" s="75"/>
      <c r="D37" s="2"/>
      <c r="E37" s="2"/>
      <c r="F37" s="2"/>
      <c r="G37" s="75"/>
      <c r="H37" s="2"/>
      <c r="I37" s="75"/>
      <c r="J37" s="2"/>
      <c r="K37" s="75"/>
      <c r="L37" s="75"/>
    </row>
    <row r="38" spans="1:12" x14ac:dyDescent="0.25">
      <c r="A38" s="75" t="s">
        <v>37</v>
      </c>
      <c r="B38" s="8"/>
      <c r="C38" s="8"/>
      <c r="D38" s="75"/>
      <c r="E38" s="75"/>
      <c r="F38" s="75"/>
      <c r="G38" s="75"/>
      <c r="H38" s="75"/>
      <c r="I38" s="75"/>
      <c r="J38" s="75"/>
      <c r="K38" s="75"/>
      <c r="L38" s="75"/>
    </row>
    <row r="39" spans="1:12" x14ac:dyDescent="0.25">
      <c r="A39" s="75" t="s">
        <v>8</v>
      </c>
      <c r="B39" s="75"/>
      <c r="C39" s="75"/>
      <c r="D39" s="75"/>
      <c r="E39" s="75"/>
      <c r="F39" s="75"/>
      <c r="G39" s="75"/>
      <c r="H39" s="75"/>
      <c r="I39" s="75"/>
      <c r="J39" s="75"/>
      <c r="K39" s="75"/>
      <c r="L39" s="75"/>
    </row>
    <row r="40" spans="1:12" ht="31.5" x14ac:dyDescent="0.25">
      <c r="A40" s="73" t="s">
        <v>35</v>
      </c>
      <c r="B40" s="75">
        <v>4</v>
      </c>
      <c r="C40" s="75"/>
      <c r="D40" s="75"/>
      <c r="E40" s="75"/>
      <c r="F40" s="75"/>
      <c r="G40" s="75"/>
      <c r="H40" s="75">
        <v>4</v>
      </c>
      <c r="I40" s="75"/>
      <c r="J40" s="75"/>
      <c r="K40" s="75"/>
      <c r="L40" s="2"/>
    </row>
    <row r="41" spans="1:12" x14ac:dyDescent="0.25">
      <c r="A41" s="75" t="s">
        <v>17</v>
      </c>
      <c r="B41" s="75">
        <f>SUM(B3,B4,B5,B6,B7,B8,B10,B11,B13,B14,B15,B17,B18,B19,B21,B22,B23,B24,B25,B27,B29,B28,B31,B32,B33,B34,B36,B37,B38,B39,B40)</f>
        <v>40</v>
      </c>
      <c r="C41" s="75">
        <f>SUM(C3,C4,C5,C6,C7,C8,C10,C11,C13,C14,C15,C17,C18,C19,C21,C22,C23,C24,C27,C28,C29,C31,C32,C33,C34,C36,C37,C38,C39,C40)</f>
        <v>25</v>
      </c>
      <c r="D41" s="75"/>
      <c r="E41" s="75"/>
      <c r="F41" s="75"/>
      <c r="G41" s="75"/>
      <c r="H41" s="75"/>
      <c r="I41" s="75"/>
      <c r="J41" s="75"/>
      <c r="K41" s="75">
        <f>SUM(K3,K6,K8,K35,K36)</f>
        <v>67</v>
      </c>
      <c r="L41" s="75">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80" t="s">
        <v>42</v>
      </c>
      <c r="E2" s="78" t="s">
        <v>43</v>
      </c>
      <c r="F2" s="80" t="s">
        <v>45</v>
      </c>
      <c r="G2" s="80" t="s">
        <v>46</v>
      </c>
      <c r="H2" s="80" t="s">
        <v>47</v>
      </c>
      <c r="I2" s="80" t="s">
        <v>41</v>
      </c>
      <c r="J2" s="80" t="s">
        <v>44</v>
      </c>
      <c r="K2" s="171"/>
      <c r="L2" s="167"/>
    </row>
    <row r="3" spans="1:12" x14ac:dyDescent="0.25">
      <c r="A3" s="78" t="s">
        <v>23</v>
      </c>
      <c r="B3" s="78">
        <v>4</v>
      </c>
      <c r="C3" s="78">
        <v>2</v>
      </c>
      <c r="D3" s="8"/>
      <c r="E3" s="8"/>
      <c r="F3" s="8"/>
      <c r="G3" s="8"/>
      <c r="H3" s="8">
        <v>2</v>
      </c>
      <c r="I3" s="8">
        <v>2</v>
      </c>
      <c r="J3" s="8"/>
      <c r="K3" s="78">
        <v>3</v>
      </c>
      <c r="L3" s="78">
        <v>9</v>
      </c>
    </row>
    <row r="4" spans="1:12" x14ac:dyDescent="0.25">
      <c r="A4" s="78" t="s">
        <v>24</v>
      </c>
      <c r="B4" s="78"/>
      <c r="C4" s="78"/>
      <c r="D4" s="8"/>
      <c r="E4" s="8"/>
      <c r="F4" s="8"/>
      <c r="G4" s="8"/>
      <c r="H4" s="8"/>
      <c r="I4" s="8"/>
      <c r="J4" s="8"/>
      <c r="K4" s="78"/>
      <c r="L4" s="78">
        <v>11</v>
      </c>
    </row>
    <row r="5" spans="1:12" x14ac:dyDescent="0.25">
      <c r="A5" s="78" t="s">
        <v>25</v>
      </c>
      <c r="B5" s="78">
        <v>2</v>
      </c>
      <c r="C5" s="78">
        <v>1</v>
      </c>
      <c r="D5" s="8"/>
      <c r="E5" s="8"/>
      <c r="F5" s="8"/>
      <c r="G5" s="8"/>
      <c r="H5" s="8">
        <v>1</v>
      </c>
      <c r="I5" s="8">
        <v>1</v>
      </c>
      <c r="J5" s="8"/>
      <c r="K5" s="78">
        <v>1</v>
      </c>
      <c r="L5" s="78">
        <v>14</v>
      </c>
    </row>
    <row r="6" spans="1:12" x14ac:dyDescent="0.25">
      <c r="A6" s="78" t="s">
        <v>26</v>
      </c>
      <c r="B6" s="78">
        <v>3</v>
      </c>
      <c r="C6" s="78">
        <v>3</v>
      </c>
      <c r="D6" s="8"/>
      <c r="E6" s="8"/>
      <c r="F6" s="8"/>
      <c r="G6" s="8"/>
      <c r="H6" s="8"/>
      <c r="I6" s="8">
        <v>3</v>
      </c>
      <c r="J6" s="8"/>
      <c r="K6" s="78">
        <v>2</v>
      </c>
      <c r="L6" s="78">
        <v>10</v>
      </c>
    </row>
    <row r="7" spans="1:12" x14ac:dyDescent="0.25">
      <c r="A7" s="78" t="s">
        <v>27</v>
      </c>
      <c r="B7" s="78"/>
      <c r="C7" s="78"/>
      <c r="D7" s="8"/>
      <c r="E7" s="8"/>
      <c r="F7" s="8"/>
      <c r="G7" s="8"/>
      <c r="H7" s="8"/>
      <c r="I7" s="8"/>
      <c r="J7" s="8"/>
      <c r="K7" s="78"/>
      <c r="L7" s="78">
        <v>2</v>
      </c>
    </row>
    <row r="8" spans="1:12" x14ac:dyDescent="0.25">
      <c r="A8" s="78" t="s">
        <v>28</v>
      </c>
      <c r="B8" s="78">
        <v>9</v>
      </c>
      <c r="C8" s="78">
        <v>3</v>
      </c>
      <c r="D8" s="8"/>
      <c r="E8" s="8"/>
      <c r="F8" s="8"/>
      <c r="G8" s="8"/>
      <c r="H8" s="8">
        <v>4</v>
      </c>
      <c r="I8" s="8">
        <v>3</v>
      </c>
      <c r="J8" s="8">
        <v>2</v>
      </c>
      <c r="K8" s="78">
        <v>61</v>
      </c>
      <c r="L8" s="78">
        <v>12</v>
      </c>
    </row>
    <row r="9" spans="1:12" x14ac:dyDescent="0.25">
      <c r="A9" s="165" t="s">
        <v>1</v>
      </c>
      <c r="B9" s="165"/>
      <c r="C9" s="165"/>
      <c r="D9" s="79"/>
      <c r="E9" s="79"/>
      <c r="F9" s="79"/>
      <c r="G9" s="79"/>
      <c r="H9" s="79"/>
      <c r="I9" s="79"/>
      <c r="J9" s="79"/>
      <c r="K9" s="4"/>
      <c r="L9" s="78">
        <v>6</v>
      </c>
    </row>
    <row r="10" spans="1:12" x14ac:dyDescent="0.25">
      <c r="A10" s="78" t="s">
        <v>2</v>
      </c>
      <c r="B10" s="78"/>
      <c r="C10" s="78"/>
      <c r="D10" s="8"/>
      <c r="E10" s="8"/>
      <c r="F10" s="8"/>
      <c r="G10" s="8"/>
      <c r="H10" s="8"/>
      <c r="I10" s="8"/>
      <c r="J10" s="8"/>
      <c r="K10" s="78"/>
      <c r="L10" s="78"/>
    </row>
    <row r="11" spans="1:12" x14ac:dyDescent="0.25">
      <c r="A11" s="78" t="s">
        <v>8</v>
      </c>
      <c r="B11" s="78"/>
      <c r="C11" s="78"/>
      <c r="D11" s="8"/>
      <c r="E11" s="8"/>
      <c r="F11" s="8"/>
      <c r="G11" s="8"/>
      <c r="H11" s="8"/>
      <c r="I11" s="8"/>
      <c r="J11" s="8"/>
      <c r="K11" s="78"/>
      <c r="L11" s="78"/>
    </row>
    <row r="12" spans="1:12" x14ac:dyDescent="0.25">
      <c r="A12" s="176" t="s">
        <v>3</v>
      </c>
      <c r="B12" s="177"/>
      <c r="C12" s="177"/>
      <c r="D12" s="79"/>
      <c r="E12" s="79"/>
      <c r="F12" s="79"/>
      <c r="G12" s="79"/>
      <c r="H12" s="79"/>
      <c r="I12" s="79"/>
      <c r="J12" s="79"/>
      <c r="K12" s="4"/>
      <c r="L12" s="78">
        <v>14</v>
      </c>
    </row>
    <row r="13" spans="1:12" x14ac:dyDescent="0.25">
      <c r="A13" s="78" t="s">
        <v>29</v>
      </c>
      <c r="B13" s="78">
        <v>4</v>
      </c>
      <c r="C13" s="78">
        <v>3</v>
      </c>
      <c r="D13" s="8"/>
      <c r="E13" s="8"/>
      <c r="F13" s="8"/>
      <c r="G13" s="8"/>
      <c r="H13" s="8">
        <v>1</v>
      </c>
      <c r="I13" s="8">
        <v>3</v>
      </c>
      <c r="J13" s="8"/>
      <c r="K13" s="78">
        <v>2</v>
      </c>
      <c r="L13" s="78"/>
    </row>
    <row r="14" spans="1:12" x14ac:dyDescent="0.25">
      <c r="A14" s="78" t="s">
        <v>30</v>
      </c>
      <c r="B14" s="78"/>
      <c r="C14" s="78"/>
      <c r="D14" s="8"/>
      <c r="E14" s="8"/>
      <c r="F14" s="8"/>
      <c r="G14" s="8"/>
      <c r="H14" s="8"/>
      <c r="I14" s="8"/>
      <c r="J14" s="8"/>
      <c r="K14" s="78"/>
      <c r="L14" s="78"/>
    </row>
    <row r="15" spans="1:12" x14ac:dyDescent="0.25">
      <c r="A15" s="78" t="s">
        <v>8</v>
      </c>
      <c r="B15" s="78"/>
      <c r="C15" s="78"/>
      <c r="D15" s="79"/>
      <c r="E15" s="79"/>
      <c r="F15" s="79"/>
      <c r="G15" s="79"/>
      <c r="H15" s="79"/>
      <c r="I15" s="79"/>
      <c r="J15" s="79"/>
      <c r="K15" s="78"/>
      <c r="L15" s="78"/>
    </row>
    <row r="16" spans="1:12" x14ac:dyDescent="0.25">
      <c r="A16" s="165" t="s">
        <v>4</v>
      </c>
      <c r="B16" s="165"/>
      <c r="C16" s="165"/>
      <c r="D16" s="79"/>
      <c r="E16" s="79"/>
      <c r="F16" s="79"/>
      <c r="G16" s="79"/>
      <c r="H16" s="79"/>
      <c r="I16" s="79"/>
      <c r="J16" s="79"/>
      <c r="K16" s="4"/>
      <c r="L16" s="78">
        <v>16</v>
      </c>
    </row>
    <row r="17" spans="1:12" x14ac:dyDescent="0.25">
      <c r="A17" s="78" t="s">
        <v>22</v>
      </c>
      <c r="B17" s="8"/>
      <c r="C17" s="79"/>
      <c r="D17" s="8"/>
      <c r="E17" s="8"/>
      <c r="F17" s="8"/>
      <c r="G17" s="8"/>
      <c r="H17" s="8"/>
      <c r="I17" s="8"/>
      <c r="J17" s="8"/>
      <c r="K17" s="79"/>
      <c r="L17" s="78"/>
    </row>
    <row r="18" spans="1:12" x14ac:dyDescent="0.25">
      <c r="A18" s="78" t="s">
        <v>31</v>
      </c>
      <c r="B18" s="8"/>
      <c r="C18" s="79"/>
      <c r="D18" s="8"/>
      <c r="E18" s="8"/>
      <c r="F18" s="8"/>
      <c r="G18" s="8"/>
      <c r="H18" s="8"/>
      <c r="I18" s="8"/>
      <c r="J18" s="8"/>
      <c r="K18" s="78"/>
      <c r="L18" s="78"/>
    </row>
    <row r="19" spans="1:12" x14ac:dyDescent="0.25">
      <c r="A19" s="78" t="s">
        <v>8</v>
      </c>
      <c r="B19" s="81"/>
      <c r="C19" s="79"/>
      <c r="D19" s="79"/>
      <c r="E19" s="79"/>
      <c r="F19" s="79"/>
      <c r="G19" s="79"/>
      <c r="H19" s="79"/>
      <c r="I19" s="79"/>
      <c r="J19" s="79"/>
      <c r="K19" s="78"/>
      <c r="L19" s="78"/>
    </row>
    <row r="20" spans="1:12" x14ac:dyDescent="0.25">
      <c r="A20" s="165" t="s">
        <v>5</v>
      </c>
      <c r="B20" s="165"/>
      <c r="C20" s="165"/>
      <c r="D20" s="78"/>
      <c r="E20" s="78"/>
      <c r="F20" s="78"/>
      <c r="G20" s="78"/>
      <c r="H20" s="78"/>
      <c r="I20" s="78"/>
      <c r="J20" s="78"/>
      <c r="K20" s="4"/>
      <c r="L20" s="78">
        <v>16</v>
      </c>
    </row>
    <row r="21" spans="1:12" x14ac:dyDescent="0.25">
      <c r="A21" s="78" t="s">
        <v>0</v>
      </c>
      <c r="B21" s="78">
        <v>1</v>
      </c>
      <c r="C21" s="78">
        <v>1</v>
      </c>
      <c r="D21" s="8"/>
      <c r="E21" s="8"/>
      <c r="F21" s="8"/>
      <c r="G21" s="8"/>
      <c r="H21" s="8"/>
      <c r="I21" s="8">
        <v>1</v>
      </c>
      <c r="J21" s="8"/>
      <c r="K21" s="78"/>
      <c r="L21" s="78"/>
    </row>
    <row r="22" spans="1:12" x14ac:dyDescent="0.25">
      <c r="A22" s="78" t="s">
        <v>6</v>
      </c>
      <c r="B22" s="78"/>
      <c r="C22" s="78"/>
      <c r="D22" s="8"/>
      <c r="E22" s="8"/>
      <c r="F22" s="8"/>
      <c r="G22" s="8"/>
      <c r="H22" s="8"/>
      <c r="I22" s="8"/>
      <c r="J22" s="8"/>
      <c r="K22" s="78"/>
      <c r="L22" s="78"/>
    </row>
    <row r="23" spans="1:12" x14ac:dyDescent="0.25">
      <c r="A23" s="78" t="s">
        <v>48</v>
      </c>
      <c r="B23" s="78"/>
      <c r="C23" s="78"/>
      <c r="D23" s="8"/>
      <c r="E23" s="8"/>
      <c r="F23" s="8"/>
      <c r="G23" s="8"/>
      <c r="H23" s="8"/>
      <c r="I23" s="8"/>
      <c r="J23" s="8"/>
      <c r="K23" s="78"/>
      <c r="L23" s="78"/>
    </row>
    <row r="24" spans="1:12" x14ac:dyDescent="0.25">
      <c r="A24" s="78" t="s">
        <v>7</v>
      </c>
      <c r="B24" s="78"/>
      <c r="C24" s="78"/>
      <c r="D24" s="79"/>
      <c r="E24" s="79"/>
      <c r="F24" s="79"/>
      <c r="G24" s="79"/>
      <c r="H24" s="79"/>
      <c r="I24" s="79"/>
      <c r="J24" s="79"/>
      <c r="K24" s="78"/>
      <c r="L24" s="78"/>
    </row>
    <row r="25" spans="1:12" x14ac:dyDescent="0.25">
      <c r="A25" s="78" t="s">
        <v>8</v>
      </c>
      <c r="B25" s="78"/>
      <c r="C25" s="78"/>
      <c r="D25" s="79"/>
      <c r="E25" s="79"/>
      <c r="F25" s="79"/>
      <c r="G25" s="79"/>
      <c r="H25" s="79"/>
      <c r="I25" s="79"/>
      <c r="J25" s="79"/>
      <c r="K25" s="78"/>
      <c r="L25" s="78"/>
    </row>
    <row r="26" spans="1:12" x14ac:dyDescent="0.25">
      <c r="A26" s="165" t="s">
        <v>9</v>
      </c>
      <c r="B26" s="165"/>
      <c r="C26" s="165"/>
      <c r="D26" s="8"/>
      <c r="E26" s="8"/>
      <c r="F26" s="8"/>
      <c r="G26" s="8"/>
      <c r="H26" s="8"/>
      <c r="I26" s="8"/>
      <c r="J26" s="8"/>
      <c r="K26" s="4"/>
      <c r="L26" s="79">
        <v>4</v>
      </c>
    </row>
    <row r="27" spans="1:12" x14ac:dyDescent="0.25">
      <c r="A27" s="78" t="s">
        <v>10</v>
      </c>
      <c r="B27" s="82"/>
      <c r="C27" s="78"/>
      <c r="D27" s="8"/>
      <c r="E27" s="8"/>
      <c r="F27" s="8"/>
      <c r="G27" s="8"/>
      <c r="H27" s="8"/>
      <c r="I27" s="8"/>
      <c r="J27" s="8"/>
      <c r="K27" s="78"/>
      <c r="L27" s="78"/>
    </row>
    <row r="28" spans="1:12" x14ac:dyDescent="0.25">
      <c r="A28" s="78" t="s">
        <v>34</v>
      </c>
      <c r="B28" s="82"/>
      <c r="C28" s="78"/>
      <c r="D28" s="79"/>
      <c r="E28" s="79"/>
      <c r="F28" s="79"/>
      <c r="G28" s="79"/>
      <c r="H28" s="79"/>
      <c r="I28" s="79"/>
      <c r="J28" s="79"/>
      <c r="K28" s="78"/>
      <c r="L28" s="78"/>
    </row>
    <row r="29" spans="1:12" x14ac:dyDescent="0.25">
      <c r="A29" s="78" t="s">
        <v>8</v>
      </c>
      <c r="B29" s="78"/>
      <c r="C29" s="78"/>
      <c r="D29" s="79"/>
      <c r="E29" s="79"/>
      <c r="F29" s="79"/>
      <c r="G29" s="79"/>
      <c r="H29" s="79"/>
      <c r="I29" s="79"/>
      <c r="J29" s="79"/>
      <c r="K29" s="78"/>
      <c r="L29" s="78"/>
    </row>
    <row r="30" spans="1:12" x14ac:dyDescent="0.25">
      <c r="A30" s="165" t="s">
        <v>11</v>
      </c>
      <c r="B30" s="165"/>
      <c r="C30" s="165"/>
      <c r="D30" s="8"/>
      <c r="E30" s="8"/>
      <c r="F30" s="8"/>
      <c r="G30" s="8"/>
      <c r="H30" s="8"/>
      <c r="I30" s="8"/>
      <c r="J30" s="8"/>
      <c r="K30" s="4"/>
      <c r="L30" s="79">
        <v>13</v>
      </c>
    </row>
    <row r="31" spans="1:12" x14ac:dyDescent="0.25">
      <c r="A31" s="78" t="s">
        <v>12</v>
      </c>
      <c r="B31" s="78"/>
      <c r="C31" s="78"/>
      <c r="D31" s="8"/>
      <c r="E31" s="8"/>
      <c r="F31" s="8"/>
      <c r="G31" s="8"/>
      <c r="H31" s="8"/>
      <c r="I31" s="8"/>
      <c r="J31" s="8"/>
      <c r="K31" s="78"/>
      <c r="L31" s="78"/>
    </row>
    <row r="32" spans="1:12" x14ac:dyDescent="0.25">
      <c r="A32" s="78" t="s">
        <v>18</v>
      </c>
      <c r="B32" s="78"/>
      <c r="C32" s="78"/>
      <c r="D32" s="8"/>
      <c r="E32" s="8"/>
      <c r="F32" s="8"/>
      <c r="G32" s="8"/>
      <c r="H32" s="8"/>
      <c r="I32" s="8"/>
      <c r="J32" s="8"/>
      <c r="K32" s="78"/>
      <c r="L32" s="78"/>
    </row>
    <row r="33" spans="1:12" x14ac:dyDescent="0.25">
      <c r="A33" s="78" t="s">
        <v>19</v>
      </c>
      <c r="B33" s="78"/>
      <c r="C33" s="78"/>
      <c r="D33" s="79"/>
      <c r="E33" s="79"/>
      <c r="F33" s="79"/>
      <c r="G33" s="79"/>
      <c r="H33" s="79"/>
      <c r="I33" s="79"/>
      <c r="J33" s="79"/>
      <c r="K33" s="78"/>
      <c r="L33" s="78"/>
    </row>
    <row r="34" spans="1:12" x14ac:dyDescent="0.25">
      <c r="A34" s="78" t="s">
        <v>8</v>
      </c>
      <c r="B34" s="78"/>
      <c r="C34" s="78"/>
      <c r="D34" s="79"/>
      <c r="E34" s="79"/>
      <c r="F34" s="79"/>
      <c r="G34" s="79"/>
      <c r="H34" s="79"/>
      <c r="I34" s="79"/>
      <c r="J34" s="79"/>
      <c r="K34" s="78"/>
      <c r="L34" s="78"/>
    </row>
    <row r="35" spans="1:12" x14ac:dyDescent="0.25">
      <c r="A35" s="176" t="s">
        <v>13</v>
      </c>
      <c r="B35" s="177"/>
      <c r="C35" s="177"/>
      <c r="D35" s="8"/>
      <c r="E35" s="8"/>
      <c r="F35" s="8"/>
      <c r="G35" s="8"/>
      <c r="H35" s="8"/>
      <c r="I35" s="8"/>
      <c r="J35" s="8"/>
      <c r="K35" s="4"/>
      <c r="L35" s="79">
        <v>13</v>
      </c>
    </row>
    <row r="36" spans="1:12" x14ac:dyDescent="0.25">
      <c r="A36" s="78" t="s">
        <v>15</v>
      </c>
      <c r="B36" s="78"/>
      <c r="C36" s="78"/>
      <c r="D36" s="8"/>
      <c r="E36" s="8"/>
      <c r="F36" s="8"/>
      <c r="G36" s="8"/>
      <c r="H36" s="8"/>
      <c r="I36" s="8"/>
      <c r="J36" s="8"/>
      <c r="K36" s="78">
        <v>1</v>
      </c>
      <c r="L36" s="78"/>
    </row>
    <row r="37" spans="1:12" x14ac:dyDescent="0.25">
      <c r="A37" s="78" t="s">
        <v>14</v>
      </c>
      <c r="B37" s="78"/>
      <c r="C37" s="78"/>
      <c r="D37" s="2"/>
      <c r="E37" s="2"/>
      <c r="F37" s="2"/>
      <c r="G37" s="78"/>
      <c r="H37" s="2"/>
      <c r="I37" s="78"/>
      <c r="J37" s="2"/>
      <c r="K37" s="78"/>
      <c r="L37" s="78"/>
    </row>
    <row r="38" spans="1:12" x14ac:dyDescent="0.25">
      <c r="A38" s="78" t="s">
        <v>37</v>
      </c>
      <c r="B38" s="8"/>
      <c r="C38" s="8"/>
      <c r="D38" s="78"/>
      <c r="E38" s="78"/>
      <c r="F38" s="78"/>
      <c r="G38" s="78"/>
      <c r="H38" s="78"/>
      <c r="I38" s="78"/>
      <c r="J38" s="78"/>
      <c r="K38" s="78"/>
      <c r="L38" s="78"/>
    </row>
    <row r="39" spans="1:12" x14ac:dyDescent="0.25">
      <c r="A39" s="78" t="s">
        <v>8</v>
      </c>
      <c r="B39" s="78"/>
      <c r="C39" s="78"/>
      <c r="D39" s="78"/>
      <c r="E39" s="78"/>
      <c r="F39" s="78"/>
      <c r="G39" s="78"/>
      <c r="H39" s="78"/>
      <c r="I39" s="78"/>
      <c r="J39" s="78"/>
      <c r="K39" s="78"/>
      <c r="L39" s="78"/>
    </row>
    <row r="40" spans="1:12" ht="31.5" x14ac:dyDescent="0.25">
      <c r="A40" s="80" t="s">
        <v>35</v>
      </c>
      <c r="B40" s="78"/>
      <c r="C40" s="78"/>
      <c r="D40" s="78"/>
      <c r="E40" s="78"/>
      <c r="F40" s="78"/>
      <c r="G40" s="78"/>
      <c r="H40" s="78"/>
      <c r="I40" s="78"/>
      <c r="J40" s="78"/>
      <c r="K40" s="78"/>
      <c r="L40" s="2"/>
    </row>
    <row r="41" spans="1:12" x14ac:dyDescent="0.25">
      <c r="A41" s="78" t="s">
        <v>17</v>
      </c>
      <c r="B41" s="78">
        <f>SUM(B3,B4,B5,B6,B7,B8,B10,B11,B13,B14,B15,B17,B18,B19,B21,B22,B23,B24,B25,B27,B29,B28,B31,B32,B33,B34,B36,B37,B38,B39,B40)</f>
        <v>23</v>
      </c>
      <c r="C41" s="78">
        <f>SUM(C3,C4,C5,C6,C7,C8,C10,C11,C13,C14,C15,C17,C18,C19,C21,C22,C23,C24,C27,C28,C29,C31,C32,C33,C34,C36,C37,C38,C39,C40)</f>
        <v>13</v>
      </c>
      <c r="D41" s="78"/>
      <c r="E41" s="78"/>
      <c r="F41" s="78"/>
      <c r="G41" s="78"/>
      <c r="H41" s="78"/>
      <c r="I41" s="78"/>
      <c r="J41" s="78"/>
      <c r="K41" s="78">
        <f>SUM(K3,K5,K6,K8,K13,K36)</f>
        <v>70</v>
      </c>
      <c r="L41" s="78">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activeCell="K36" sqref="K3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83" t="s">
        <v>42</v>
      </c>
      <c r="E2" s="85" t="s">
        <v>43</v>
      </c>
      <c r="F2" s="83" t="s">
        <v>45</v>
      </c>
      <c r="G2" s="83" t="s">
        <v>46</v>
      </c>
      <c r="H2" s="83" t="s">
        <v>47</v>
      </c>
      <c r="I2" s="83" t="s">
        <v>41</v>
      </c>
      <c r="J2" s="83" t="s">
        <v>44</v>
      </c>
      <c r="K2" s="171"/>
      <c r="L2" s="167"/>
    </row>
    <row r="3" spans="1:12" x14ac:dyDescent="0.25">
      <c r="A3" s="85" t="s">
        <v>23</v>
      </c>
      <c r="B3" s="85">
        <v>3</v>
      </c>
      <c r="C3" s="85">
        <v>2</v>
      </c>
      <c r="D3" s="8"/>
      <c r="E3" s="8"/>
      <c r="F3" s="8"/>
      <c r="G3" s="8"/>
      <c r="H3" s="8">
        <v>1</v>
      </c>
      <c r="I3" s="8">
        <v>2</v>
      </c>
      <c r="J3" s="8"/>
      <c r="K3" s="85"/>
      <c r="L3" s="85">
        <v>9</v>
      </c>
    </row>
    <row r="4" spans="1:12" x14ac:dyDescent="0.25">
      <c r="A4" s="85" t="s">
        <v>24</v>
      </c>
      <c r="B4" s="85"/>
      <c r="C4" s="85"/>
      <c r="D4" s="8"/>
      <c r="E4" s="8"/>
      <c r="F4" s="8"/>
      <c r="G4" s="8"/>
      <c r="H4" s="8"/>
      <c r="I4" s="8"/>
      <c r="J4" s="8"/>
      <c r="K4" s="85"/>
      <c r="L4" s="85">
        <v>11</v>
      </c>
    </row>
    <row r="5" spans="1:12" x14ac:dyDescent="0.25">
      <c r="A5" s="85" t="s">
        <v>25</v>
      </c>
      <c r="B5" s="85"/>
      <c r="C5" s="85"/>
      <c r="D5" s="8"/>
      <c r="E5" s="8"/>
      <c r="F5" s="8"/>
      <c r="G5" s="8"/>
      <c r="H5" s="8"/>
      <c r="I5" s="8"/>
      <c r="J5" s="8"/>
      <c r="K5" s="85"/>
      <c r="L5" s="85">
        <v>14</v>
      </c>
    </row>
    <row r="6" spans="1:12" x14ac:dyDescent="0.25">
      <c r="A6" s="85" t="s">
        <v>26</v>
      </c>
      <c r="B6" s="85">
        <v>3</v>
      </c>
      <c r="C6" s="85">
        <v>3</v>
      </c>
      <c r="D6" s="8"/>
      <c r="E6" s="8"/>
      <c r="F6" s="8"/>
      <c r="G6" s="8"/>
      <c r="H6" s="8"/>
      <c r="I6" s="8">
        <v>3</v>
      </c>
      <c r="J6" s="8"/>
      <c r="K6" s="85">
        <v>1</v>
      </c>
      <c r="L6" s="85">
        <v>10</v>
      </c>
    </row>
    <row r="7" spans="1:12" x14ac:dyDescent="0.25">
      <c r="A7" s="85" t="s">
        <v>27</v>
      </c>
      <c r="B7" s="85"/>
      <c r="C7" s="85"/>
      <c r="D7" s="8"/>
      <c r="E7" s="8"/>
      <c r="F7" s="8"/>
      <c r="G7" s="8"/>
      <c r="H7" s="8"/>
      <c r="I7" s="8"/>
      <c r="J7" s="8"/>
      <c r="K7" s="85"/>
      <c r="L7" s="85">
        <v>2</v>
      </c>
    </row>
    <row r="8" spans="1:12" x14ac:dyDescent="0.25">
      <c r="A8" s="85" t="s">
        <v>28</v>
      </c>
      <c r="B8" s="85">
        <v>6</v>
      </c>
      <c r="C8" s="85">
        <v>4</v>
      </c>
      <c r="D8" s="8"/>
      <c r="E8" s="8"/>
      <c r="F8" s="8"/>
      <c r="G8" s="8"/>
      <c r="H8" s="8">
        <v>2</v>
      </c>
      <c r="I8" s="8">
        <v>4</v>
      </c>
      <c r="J8" s="8"/>
      <c r="K8" s="85">
        <v>57</v>
      </c>
      <c r="L8" s="85">
        <v>12</v>
      </c>
    </row>
    <row r="9" spans="1:12" x14ac:dyDescent="0.25">
      <c r="A9" s="165" t="s">
        <v>1</v>
      </c>
      <c r="B9" s="165"/>
      <c r="C9" s="165"/>
      <c r="D9" s="86"/>
      <c r="E9" s="86"/>
      <c r="F9" s="86"/>
      <c r="G9" s="86"/>
      <c r="H9" s="86"/>
      <c r="I9" s="86"/>
      <c r="J9" s="86"/>
      <c r="K9" s="4"/>
      <c r="L9" s="85">
        <v>6</v>
      </c>
    </row>
    <row r="10" spans="1:12" x14ac:dyDescent="0.25">
      <c r="A10" s="85" t="s">
        <v>2</v>
      </c>
      <c r="B10" s="85"/>
      <c r="C10" s="85"/>
      <c r="D10" s="8"/>
      <c r="E10" s="8"/>
      <c r="F10" s="8"/>
      <c r="G10" s="8"/>
      <c r="H10" s="8"/>
      <c r="I10" s="8"/>
      <c r="J10" s="8"/>
      <c r="K10" s="85"/>
      <c r="L10" s="85"/>
    </row>
    <row r="11" spans="1:12" x14ac:dyDescent="0.25">
      <c r="A11" s="85" t="s">
        <v>8</v>
      </c>
      <c r="B11" s="85"/>
      <c r="C11" s="85"/>
      <c r="D11" s="8"/>
      <c r="E11" s="8"/>
      <c r="F11" s="8"/>
      <c r="G11" s="8"/>
      <c r="H11" s="8"/>
      <c r="I11" s="8"/>
      <c r="J11" s="8"/>
      <c r="K11" s="85"/>
      <c r="L11" s="85"/>
    </row>
    <row r="12" spans="1:12" x14ac:dyDescent="0.25">
      <c r="A12" s="176" t="s">
        <v>3</v>
      </c>
      <c r="B12" s="177"/>
      <c r="C12" s="177"/>
      <c r="D12" s="86"/>
      <c r="E12" s="86"/>
      <c r="F12" s="86"/>
      <c r="G12" s="86"/>
      <c r="H12" s="86"/>
      <c r="I12" s="86"/>
      <c r="J12" s="86"/>
      <c r="K12" s="4"/>
      <c r="L12" s="85">
        <v>14</v>
      </c>
    </row>
    <row r="13" spans="1:12" x14ac:dyDescent="0.25">
      <c r="A13" s="85" t="s">
        <v>29</v>
      </c>
      <c r="B13" s="85">
        <v>2</v>
      </c>
      <c r="C13" s="85">
        <v>1</v>
      </c>
      <c r="D13" s="8"/>
      <c r="E13" s="8"/>
      <c r="F13" s="8"/>
      <c r="G13" s="8"/>
      <c r="H13" s="8">
        <v>1</v>
      </c>
      <c r="I13" s="8">
        <v>2</v>
      </c>
      <c r="J13" s="8"/>
      <c r="K13" s="85">
        <v>3</v>
      </c>
      <c r="L13" s="85"/>
    </row>
    <row r="14" spans="1:12" x14ac:dyDescent="0.25">
      <c r="A14" s="85" t="s">
        <v>30</v>
      </c>
      <c r="B14" s="85">
        <v>1</v>
      </c>
      <c r="C14" s="85"/>
      <c r="D14" s="8"/>
      <c r="E14" s="8">
        <v>1</v>
      </c>
      <c r="F14" s="8"/>
      <c r="G14" s="8"/>
      <c r="H14" s="8"/>
      <c r="I14" s="8"/>
      <c r="J14" s="8"/>
      <c r="K14" s="85"/>
      <c r="L14" s="85"/>
    </row>
    <row r="15" spans="1:12" x14ac:dyDescent="0.25">
      <c r="A15" s="85" t="s">
        <v>8</v>
      </c>
      <c r="B15" s="85"/>
      <c r="C15" s="85"/>
      <c r="D15" s="86"/>
      <c r="E15" s="86"/>
      <c r="F15" s="86"/>
      <c r="G15" s="86"/>
      <c r="H15" s="86"/>
      <c r="I15" s="86"/>
      <c r="J15" s="86"/>
      <c r="K15" s="85"/>
      <c r="L15" s="85"/>
    </row>
    <row r="16" spans="1:12" x14ac:dyDescent="0.25">
      <c r="A16" s="165" t="s">
        <v>4</v>
      </c>
      <c r="B16" s="165"/>
      <c r="C16" s="165"/>
      <c r="D16" s="86"/>
      <c r="E16" s="86"/>
      <c r="F16" s="86"/>
      <c r="G16" s="86"/>
      <c r="H16" s="86"/>
      <c r="I16" s="86"/>
      <c r="J16" s="86"/>
      <c r="K16" s="4"/>
      <c r="L16" s="85">
        <v>16</v>
      </c>
    </row>
    <row r="17" spans="1:12" x14ac:dyDescent="0.25">
      <c r="A17" s="85" t="s">
        <v>22</v>
      </c>
      <c r="B17" s="8"/>
      <c r="C17" s="86"/>
      <c r="D17" s="8"/>
      <c r="E17" s="8"/>
      <c r="F17" s="8"/>
      <c r="G17" s="8"/>
      <c r="H17" s="8"/>
      <c r="I17" s="8"/>
      <c r="J17" s="8"/>
      <c r="K17" s="86"/>
      <c r="L17" s="85"/>
    </row>
    <row r="18" spans="1:12" x14ac:dyDescent="0.25">
      <c r="A18" s="85" t="s">
        <v>31</v>
      </c>
      <c r="B18" s="8"/>
      <c r="C18" s="86"/>
      <c r="D18" s="8"/>
      <c r="E18" s="8"/>
      <c r="F18" s="8"/>
      <c r="G18" s="8"/>
      <c r="H18" s="8"/>
      <c r="I18" s="8"/>
      <c r="J18" s="8"/>
      <c r="K18" s="85"/>
      <c r="L18" s="85"/>
    </row>
    <row r="19" spans="1:12" x14ac:dyDescent="0.25">
      <c r="A19" s="85" t="s">
        <v>8</v>
      </c>
      <c r="B19" s="84"/>
      <c r="C19" s="86"/>
      <c r="D19" s="86"/>
      <c r="E19" s="86"/>
      <c r="F19" s="86"/>
      <c r="G19" s="86"/>
      <c r="H19" s="86"/>
      <c r="I19" s="86"/>
      <c r="J19" s="86"/>
      <c r="K19" s="85"/>
      <c r="L19" s="85"/>
    </row>
    <row r="20" spans="1:12" x14ac:dyDescent="0.25">
      <c r="A20" s="165" t="s">
        <v>5</v>
      </c>
      <c r="B20" s="165"/>
      <c r="C20" s="165"/>
      <c r="D20" s="85"/>
      <c r="E20" s="85"/>
      <c r="F20" s="85"/>
      <c r="G20" s="85"/>
      <c r="H20" s="85"/>
      <c r="I20" s="85"/>
      <c r="J20" s="85"/>
      <c r="K20" s="4"/>
      <c r="L20" s="85">
        <v>16</v>
      </c>
    </row>
    <row r="21" spans="1:12" x14ac:dyDescent="0.25">
      <c r="A21" s="85" t="s">
        <v>0</v>
      </c>
      <c r="B21" s="85"/>
      <c r="C21" s="85"/>
      <c r="D21" s="8"/>
      <c r="E21" s="8"/>
      <c r="F21" s="8"/>
      <c r="G21" s="8"/>
      <c r="H21" s="8"/>
      <c r="I21" s="8"/>
      <c r="J21" s="8"/>
      <c r="K21" s="85"/>
      <c r="L21" s="85"/>
    </row>
    <row r="22" spans="1:12" x14ac:dyDescent="0.25">
      <c r="A22" s="85" t="s">
        <v>6</v>
      </c>
      <c r="B22" s="85">
        <v>1</v>
      </c>
      <c r="C22" s="85">
        <v>1</v>
      </c>
      <c r="D22" s="8"/>
      <c r="E22" s="8"/>
      <c r="F22" s="8"/>
      <c r="G22" s="8"/>
      <c r="H22" s="8"/>
      <c r="I22" s="8">
        <v>1</v>
      </c>
      <c r="J22" s="8"/>
      <c r="K22" s="85">
        <v>1</v>
      </c>
      <c r="L22" s="85"/>
    </row>
    <row r="23" spans="1:12" x14ac:dyDescent="0.25">
      <c r="A23" s="85" t="s">
        <v>48</v>
      </c>
      <c r="B23" s="85"/>
      <c r="C23" s="85"/>
      <c r="D23" s="8"/>
      <c r="E23" s="8"/>
      <c r="F23" s="8"/>
      <c r="G23" s="8"/>
      <c r="H23" s="8"/>
      <c r="I23" s="8"/>
      <c r="J23" s="8"/>
      <c r="K23" s="85"/>
      <c r="L23" s="85"/>
    </row>
    <row r="24" spans="1:12" x14ac:dyDescent="0.25">
      <c r="A24" s="85" t="s">
        <v>7</v>
      </c>
      <c r="B24" s="85"/>
      <c r="C24" s="85"/>
      <c r="D24" s="86"/>
      <c r="E24" s="86"/>
      <c r="F24" s="86"/>
      <c r="G24" s="86"/>
      <c r="H24" s="86"/>
      <c r="I24" s="86"/>
      <c r="J24" s="86"/>
      <c r="K24" s="85"/>
      <c r="L24" s="85"/>
    </row>
    <row r="25" spans="1:12" x14ac:dyDescent="0.25">
      <c r="A25" s="85" t="s">
        <v>8</v>
      </c>
      <c r="B25" s="85"/>
      <c r="C25" s="85"/>
      <c r="D25" s="86"/>
      <c r="E25" s="86"/>
      <c r="F25" s="86"/>
      <c r="G25" s="86"/>
      <c r="H25" s="86"/>
      <c r="I25" s="86"/>
      <c r="J25" s="86"/>
      <c r="K25" s="85"/>
      <c r="L25" s="85"/>
    </row>
    <row r="26" spans="1:12" x14ac:dyDescent="0.25">
      <c r="A26" s="165" t="s">
        <v>9</v>
      </c>
      <c r="B26" s="165"/>
      <c r="C26" s="165"/>
      <c r="D26" s="8"/>
      <c r="E26" s="8"/>
      <c r="F26" s="8"/>
      <c r="G26" s="8"/>
      <c r="H26" s="8"/>
      <c r="I26" s="8"/>
      <c r="J26" s="8"/>
      <c r="K26" s="4"/>
      <c r="L26" s="86">
        <v>4</v>
      </c>
    </row>
    <row r="27" spans="1:12" x14ac:dyDescent="0.25">
      <c r="A27" s="85" t="s">
        <v>10</v>
      </c>
      <c r="B27" s="87"/>
      <c r="C27" s="85"/>
      <c r="D27" s="8"/>
      <c r="E27" s="8"/>
      <c r="F27" s="8"/>
      <c r="G27" s="8"/>
      <c r="H27" s="8"/>
      <c r="I27" s="8"/>
      <c r="J27" s="8"/>
      <c r="K27" s="85"/>
      <c r="L27" s="85"/>
    </row>
    <row r="28" spans="1:12" x14ac:dyDescent="0.25">
      <c r="A28" s="85" t="s">
        <v>34</v>
      </c>
      <c r="B28" s="87"/>
      <c r="C28" s="85"/>
      <c r="D28" s="86"/>
      <c r="E28" s="86"/>
      <c r="F28" s="86"/>
      <c r="G28" s="86"/>
      <c r="H28" s="86"/>
      <c r="I28" s="86"/>
      <c r="J28" s="86"/>
      <c r="K28" s="85"/>
      <c r="L28" s="85"/>
    </row>
    <row r="29" spans="1:12" x14ac:dyDescent="0.25">
      <c r="A29" s="85" t="s">
        <v>8</v>
      </c>
      <c r="B29" s="85"/>
      <c r="C29" s="85"/>
      <c r="D29" s="86"/>
      <c r="E29" s="86"/>
      <c r="F29" s="86"/>
      <c r="G29" s="86"/>
      <c r="H29" s="86"/>
      <c r="I29" s="86"/>
      <c r="J29" s="86"/>
      <c r="K29" s="85"/>
      <c r="L29" s="85"/>
    </row>
    <row r="30" spans="1:12" x14ac:dyDescent="0.25">
      <c r="A30" s="165" t="s">
        <v>11</v>
      </c>
      <c r="B30" s="165"/>
      <c r="C30" s="165"/>
      <c r="D30" s="8"/>
      <c r="E30" s="8"/>
      <c r="F30" s="8"/>
      <c r="G30" s="8"/>
      <c r="H30" s="8"/>
      <c r="I30" s="8"/>
      <c r="J30" s="8"/>
      <c r="K30" s="4"/>
      <c r="L30" s="86">
        <v>13</v>
      </c>
    </row>
    <row r="31" spans="1:12" x14ac:dyDescent="0.25">
      <c r="A31" s="85" t="s">
        <v>12</v>
      </c>
      <c r="B31" s="85"/>
      <c r="C31" s="85"/>
      <c r="D31" s="8"/>
      <c r="E31" s="8"/>
      <c r="F31" s="8"/>
      <c r="G31" s="8"/>
      <c r="H31" s="8"/>
      <c r="I31" s="8"/>
      <c r="J31" s="8"/>
      <c r="K31" s="85"/>
      <c r="L31" s="85"/>
    </row>
    <row r="32" spans="1:12" x14ac:dyDescent="0.25">
      <c r="A32" s="85" t="s">
        <v>18</v>
      </c>
      <c r="B32" s="85"/>
      <c r="C32" s="85"/>
      <c r="D32" s="8"/>
      <c r="E32" s="8"/>
      <c r="F32" s="8"/>
      <c r="G32" s="8"/>
      <c r="H32" s="8"/>
      <c r="I32" s="8"/>
      <c r="J32" s="8"/>
      <c r="K32" s="85"/>
      <c r="L32" s="85"/>
    </row>
    <row r="33" spans="1:12" x14ac:dyDescent="0.25">
      <c r="A33" s="85" t="s">
        <v>19</v>
      </c>
      <c r="B33" s="85"/>
      <c r="C33" s="85"/>
      <c r="D33" s="86"/>
      <c r="E33" s="86"/>
      <c r="F33" s="86"/>
      <c r="G33" s="86"/>
      <c r="H33" s="86"/>
      <c r="I33" s="86"/>
      <c r="J33" s="86"/>
      <c r="K33" s="85"/>
      <c r="L33" s="85"/>
    </row>
    <row r="34" spans="1:12" x14ac:dyDescent="0.25">
      <c r="A34" s="85" t="s">
        <v>8</v>
      </c>
      <c r="B34" s="85"/>
      <c r="C34" s="85"/>
      <c r="D34" s="86"/>
      <c r="E34" s="86"/>
      <c r="F34" s="86"/>
      <c r="G34" s="86"/>
      <c r="H34" s="86"/>
      <c r="I34" s="86"/>
      <c r="J34" s="86"/>
      <c r="K34" s="85"/>
      <c r="L34" s="85"/>
    </row>
    <row r="35" spans="1:12" x14ac:dyDescent="0.25">
      <c r="A35" s="176" t="s">
        <v>13</v>
      </c>
      <c r="B35" s="177"/>
      <c r="C35" s="177"/>
      <c r="D35" s="8"/>
      <c r="E35" s="8"/>
      <c r="F35" s="8"/>
      <c r="G35" s="8"/>
      <c r="H35" s="8"/>
      <c r="I35" s="8"/>
      <c r="J35" s="8"/>
      <c r="K35" s="4"/>
      <c r="L35" s="86">
        <v>13</v>
      </c>
    </row>
    <row r="36" spans="1:12" x14ac:dyDescent="0.25">
      <c r="A36" s="85" t="s">
        <v>15</v>
      </c>
      <c r="B36" s="85"/>
      <c r="C36" s="85"/>
      <c r="D36" s="8"/>
      <c r="E36" s="8"/>
      <c r="F36" s="8"/>
      <c r="G36" s="8"/>
      <c r="H36" s="8"/>
      <c r="I36" s="8"/>
      <c r="J36" s="8"/>
      <c r="K36" s="85"/>
      <c r="L36" s="85"/>
    </row>
    <row r="37" spans="1:12" x14ac:dyDescent="0.25">
      <c r="A37" s="85" t="s">
        <v>14</v>
      </c>
      <c r="B37" s="85"/>
      <c r="C37" s="85"/>
      <c r="D37" s="2"/>
      <c r="E37" s="2"/>
      <c r="F37" s="2"/>
      <c r="G37" s="85"/>
      <c r="H37" s="2"/>
      <c r="I37" s="85"/>
      <c r="J37" s="2"/>
      <c r="K37" s="85"/>
      <c r="L37" s="85"/>
    </row>
    <row r="38" spans="1:12" x14ac:dyDescent="0.25">
      <c r="A38" s="85" t="s">
        <v>37</v>
      </c>
      <c r="B38" s="8"/>
      <c r="C38" s="8"/>
      <c r="D38" s="85"/>
      <c r="E38" s="85"/>
      <c r="F38" s="85"/>
      <c r="G38" s="85"/>
      <c r="H38" s="85"/>
      <c r="I38" s="85"/>
      <c r="J38" s="85"/>
      <c r="K38" s="85"/>
      <c r="L38" s="85"/>
    </row>
    <row r="39" spans="1:12" x14ac:dyDescent="0.25">
      <c r="A39" s="85" t="s">
        <v>8</v>
      </c>
      <c r="B39" s="85"/>
      <c r="C39" s="85"/>
      <c r="D39" s="85"/>
      <c r="E39" s="85"/>
      <c r="F39" s="85"/>
      <c r="G39" s="85"/>
      <c r="H39" s="85"/>
      <c r="I39" s="85"/>
      <c r="J39" s="85"/>
      <c r="K39" s="85"/>
      <c r="L39" s="85"/>
    </row>
    <row r="40" spans="1:12" ht="31.5" x14ac:dyDescent="0.25">
      <c r="A40" s="83" t="s">
        <v>35</v>
      </c>
      <c r="B40" s="85"/>
      <c r="C40" s="85">
        <v>1</v>
      </c>
      <c r="D40" s="85"/>
      <c r="E40" s="85"/>
      <c r="F40" s="85"/>
      <c r="G40" s="85"/>
      <c r="H40" s="85">
        <v>1</v>
      </c>
      <c r="I40" s="85"/>
      <c r="J40" s="85"/>
      <c r="K40" s="85"/>
      <c r="L40" s="2"/>
    </row>
    <row r="41" spans="1:12" x14ac:dyDescent="0.25">
      <c r="A41" s="85" t="s">
        <v>17</v>
      </c>
      <c r="B41" s="85">
        <f>SUM(B3,B4,B5,B6,B7,B8,B10,B11,B13,B14,B15,B17,B18,B19,B21,B22,B23,B24,B25,B27,B29,B28,B31,B32,B33,B34,B36,B37,B38,B39,B40)</f>
        <v>16</v>
      </c>
      <c r="C41" s="85">
        <f>SUM(C3,C4,C5,C6,C7,C8,C10,C11,C13,C14,C15,C17,C18,C19,C21,C22,C23,C24,C27,C28,C29,C31,C32,C33,C34,C36,C37,C38,C39,C40)</f>
        <v>12</v>
      </c>
      <c r="D41" s="85"/>
      <c r="E41" s="85"/>
      <c r="F41" s="85"/>
      <c r="G41" s="85"/>
      <c r="H41" s="85"/>
      <c r="I41" s="85"/>
      <c r="J41" s="85"/>
      <c r="K41" s="85">
        <f>SUM(K3,K5,K6,K8,K13,K36)</f>
        <v>61</v>
      </c>
      <c r="L41" s="85">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90" t="s">
        <v>42</v>
      </c>
      <c r="E2" s="88" t="s">
        <v>43</v>
      </c>
      <c r="F2" s="90" t="s">
        <v>45</v>
      </c>
      <c r="G2" s="90" t="s">
        <v>46</v>
      </c>
      <c r="H2" s="90" t="s">
        <v>47</v>
      </c>
      <c r="I2" s="90" t="s">
        <v>41</v>
      </c>
      <c r="J2" s="90" t="s">
        <v>44</v>
      </c>
      <c r="K2" s="171"/>
      <c r="L2" s="167"/>
    </row>
    <row r="3" spans="1:12" x14ac:dyDescent="0.25">
      <c r="A3" s="88" t="s">
        <v>23</v>
      </c>
      <c r="B3" s="88">
        <v>4</v>
      </c>
      <c r="C3" s="88">
        <v>1</v>
      </c>
      <c r="D3" s="8"/>
      <c r="E3" s="8"/>
      <c r="F3" s="8"/>
      <c r="G3" s="8"/>
      <c r="H3" s="8">
        <v>3</v>
      </c>
      <c r="I3" s="8">
        <v>1</v>
      </c>
      <c r="J3" s="8"/>
      <c r="K3" s="88"/>
      <c r="L3" s="88">
        <v>9</v>
      </c>
    </row>
    <row r="4" spans="1:12" x14ac:dyDescent="0.25">
      <c r="A4" s="88" t="s">
        <v>24</v>
      </c>
      <c r="B4" s="88"/>
      <c r="C4" s="88"/>
      <c r="D4" s="8"/>
      <c r="E4" s="8"/>
      <c r="F4" s="8"/>
      <c r="G4" s="8"/>
      <c r="H4" s="8"/>
      <c r="I4" s="8"/>
      <c r="J4" s="8"/>
      <c r="K4" s="88"/>
      <c r="L4" s="88">
        <v>11</v>
      </c>
    </row>
    <row r="5" spans="1:12" x14ac:dyDescent="0.25">
      <c r="A5" s="88" t="s">
        <v>25</v>
      </c>
      <c r="B5" s="88"/>
      <c r="C5" s="88"/>
      <c r="D5" s="8"/>
      <c r="E5" s="8"/>
      <c r="F5" s="8"/>
      <c r="G5" s="8"/>
      <c r="H5" s="8"/>
      <c r="I5" s="8"/>
      <c r="J5" s="8"/>
      <c r="K5" s="88"/>
      <c r="L5" s="88">
        <v>14</v>
      </c>
    </row>
    <row r="6" spans="1:12" x14ac:dyDescent="0.25">
      <c r="A6" s="88" t="s">
        <v>26</v>
      </c>
      <c r="B6" s="88">
        <v>3</v>
      </c>
      <c r="C6" s="88">
        <v>3</v>
      </c>
      <c r="D6" s="8"/>
      <c r="E6" s="8"/>
      <c r="F6" s="8"/>
      <c r="G6" s="8"/>
      <c r="H6" s="8"/>
      <c r="I6" s="8">
        <v>3</v>
      </c>
      <c r="J6" s="8"/>
      <c r="K6" s="88"/>
      <c r="L6" s="88">
        <v>10</v>
      </c>
    </row>
    <row r="7" spans="1:12" x14ac:dyDescent="0.25">
      <c r="A7" s="88" t="s">
        <v>27</v>
      </c>
      <c r="B7" s="88"/>
      <c r="C7" s="88"/>
      <c r="D7" s="8"/>
      <c r="E7" s="8"/>
      <c r="F7" s="8"/>
      <c r="G7" s="8"/>
      <c r="H7" s="8"/>
      <c r="I7" s="8"/>
      <c r="J7" s="8"/>
      <c r="K7" s="88"/>
      <c r="L7" s="88">
        <v>2</v>
      </c>
    </row>
    <row r="8" spans="1:12" x14ac:dyDescent="0.25">
      <c r="A8" s="88" t="s">
        <v>28</v>
      </c>
      <c r="B8" s="88">
        <v>6</v>
      </c>
      <c r="C8" s="88">
        <v>3</v>
      </c>
      <c r="D8" s="8"/>
      <c r="E8" s="8"/>
      <c r="F8" s="8"/>
      <c r="G8" s="8"/>
      <c r="H8" s="8">
        <v>2</v>
      </c>
      <c r="I8" s="8">
        <v>3</v>
      </c>
      <c r="J8" s="8">
        <v>1</v>
      </c>
      <c r="K8" s="88">
        <v>62</v>
      </c>
      <c r="L8" s="88">
        <v>12</v>
      </c>
    </row>
    <row r="9" spans="1:12" x14ac:dyDescent="0.25">
      <c r="A9" s="165" t="s">
        <v>1</v>
      </c>
      <c r="B9" s="165"/>
      <c r="C9" s="165"/>
      <c r="D9" s="89"/>
      <c r="E9" s="89"/>
      <c r="F9" s="89"/>
      <c r="G9" s="89"/>
      <c r="H9" s="89"/>
      <c r="I9" s="89"/>
      <c r="J9" s="89"/>
      <c r="K9" s="4"/>
      <c r="L9" s="88">
        <v>6</v>
      </c>
    </row>
    <row r="10" spans="1:12" x14ac:dyDescent="0.25">
      <c r="A10" s="88" t="s">
        <v>2</v>
      </c>
      <c r="B10" s="88"/>
      <c r="C10" s="88"/>
      <c r="D10" s="8"/>
      <c r="E10" s="8"/>
      <c r="F10" s="8"/>
      <c r="G10" s="8"/>
      <c r="H10" s="8"/>
      <c r="I10" s="8"/>
      <c r="J10" s="8"/>
      <c r="K10" s="88"/>
      <c r="L10" s="88"/>
    </row>
    <row r="11" spans="1:12" x14ac:dyDescent="0.25">
      <c r="A11" s="88" t="s">
        <v>8</v>
      </c>
      <c r="B11" s="88"/>
      <c r="C11" s="88"/>
      <c r="D11" s="8"/>
      <c r="E11" s="8"/>
      <c r="F11" s="8"/>
      <c r="G11" s="8"/>
      <c r="H11" s="8"/>
      <c r="I11" s="8"/>
      <c r="J11" s="8"/>
      <c r="K11" s="88"/>
      <c r="L11" s="88"/>
    </row>
    <row r="12" spans="1:12" x14ac:dyDescent="0.25">
      <c r="A12" s="176" t="s">
        <v>3</v>
      </c>
      <c r="B12" s="177"/>
      <c r="C12" s="177"/>
      <c r="D12" s="89"/>
      <c r="E12" s="89"/>
      <c r="F12" s="89"/>
      <c r="G12" s="89"/>
      <c r="H12" s="89"/>
      <c r="I12" s="89"/>
      <c r="J12" s="89"/>
      <c r="K12" s="4"/>
      <c r="L12" s="88">
        <v>14</v>
      </c>
    </row>
    <row r="13" spans="1:12" x14ac:dyDescent="0.25">
      <c r="A13" s="88" t="s">
        <v>29</v>
      </c>
      <c r="B13" s="88"/>
      <c r="C13" s="88"/>
      <c r="D13" s="8"/>
      <c r="E13" s="8"/>
      <c r="F13" s="8"/>
      <c r="G13" s="8"/>
      <c r="H13" s="8"/>
      <c r="I13" s="8"/>
      <c r="J13" s="8"/>
      <c r="K13" s="88"/>
      <c r="L13" s="88"/>
    </row>
    <row r="14" spans="1:12" x14ac:dyDescent="0.25">
      <c r="A14" s="88" t="s">
        <v>30</v>
      </c>
      <c r="B14" s="88"/>
      <c r="C14" s="88"/>
      <c r="D14" s="8"/>
      <c r="E14" s="8"/>
      <c r="F14" s="8"/>
      <c r="G14" s="8"/>
      <c r="H14" s="8"/>
      <c r="I14" s="8"/>
      <c r="J14" s="8"/>
      <c r="K14" s="88"/>
      <c r="L14" s="88"/>
    </row>
    <row r="15" spans="1:12" x14ac:dyDescent="0.25">
      <c r="A15" s="88" t="s">
        <v>8</v>
      </c>
      <c r="B15" s="88"/>
      <c r="C15" s="88"/>
      <c r="D15" s="89"/>
      <c r="E15" s="89"/>
      <c r="F15" s="89"/>
      <c r="G15" s="89"/>
      <c r="H15" s="89"/>
      <c r="I15" s="89"/>
      <c r="J15" s="89"/>
      <c r="K15" s="88"/>
      <c r="L15" s="88"/>
    </row>
    <row r="16" spans="1:12" x14ac:dyDescent="0.25">
      <c r="A16" s="165" t="s">
        <v>4</v>
      </c>
      <c r="B16" s="165"/>
      <c r="C16" s="165"/>
      <c r="D16" s="89"/>
      <c r="E16" s="89"/>
      <c r="F16" s="89"/>
      <c r="G16" s="89"/>
      <c r="H16" s="89"/>
      <c r="I16" s="89"/>
      <c r="J16" s="89"/>
      <c r="K16" s="4"/>
      <c r="L16" s="88">
        <v>16</v>
      </c>
    </row>
    <row r="17" spans="1:12" x14ac:dyDescent="0.25">
      <c r="A17" s="88" t="s">
        <v>22</v>
      </c>
      <c r="B17" s="8"/>
      <c r="C17" s="89"/>
      <c r="D17" s="8"/>
      <c r="E17" s="8"/>
      <c r="F17" s="8"/>
      <c r="G17" s="8"/>
      <c r="H17" s="8"/>
      <c r="I17" s="8"/>
      <c r="J17" s="8"/>
      <c r="K17" s="89"/>
      <c r="L17" s="88"/>
    </row>
    <row r="18" spans="1:12" x14ac:dyDescent="0.25">
      <c r="A18" s="88" t="s">
        <v>31</v>
      </c>
      <c r="B18" s="8"/>
      <c r="C18" s="89"/>
      <c r="D18" s="8"/>
      <c r="E18" s="8"/>
      <c r="F18" s="8"/>
      <c r="G18" s="8"/>
      <c r="H18" s="8"/>
      <c r="I18" s="8"/>
      <c r="J18" s="8"/>
      <c r="K18" s="88"/>
      <c r="L18" s="88"/>
    </row>
    <row r="19" spans="1:12" x14ac:dyDescent="0.25">
      <c r="A19" s="88" t="s">
        <v>8</v>
      </c>
      <c r="B19" s="91"/>
      <c r="C19" s="89"/>
      <c r="D19" s="89"/>
      <c r="E19" s="89"/>
      <c r="F19" s="89"/>
      <c r="G19" s="89"/>
      <c r="H19" s="89"/>
      <c r="I19" s="89"/>
      <c r="J19" s="89"/>
      <c r="K19" s="88"/>
      <c r="L19" s="88"/>
    </row>
    <row r="20" spans="1:12" x14ac:dyDescent="0.25">
      <c r="A20" s="165" t="s">
        <v>5</v>
      </c>
      <c r="B20" s="165"/>
      <c r="C20" s="165"/>
      <c r="D20" s="88"/>
      <c r="E20" s="88"/>
      <c r="F20" s="88"/>
      <c r="G20" s="88"/>
      <c r="H20" s="88"/>
      <c r="I20" s="88"/>
      <c r="J20" s="88"/>
      <c r="K20" s="4"/>
      <c r="L20" s="88">
        <v>16</v>
      </c>
    </row>
    <row r="21" spans="1:12" x14ac:dyDescent="0.25">
      <c r="A21" s="88" t="s">
        <v>0</v>
      </c>
      <c r="B21" s="88">
        <v>2</v>
      </c>
      <c r="C21" s="88">
        <v>1</v>
      </c>
      <c r="D21" s="8"/>
      <c r="E21" s="8"/>
      <c r="F21" s="8"/>
      <c r="G21" s="8"/>
      <c r="H21" s="8">
        <v>1</v>
      </c>
      <c r="I21" s="8">
        <v>1</v>
      </c>
      <c r="J21" s="8"/>
      <c r="K21" s="88"/>
      <c r="L21" s="88"/>
    </row>
    <row r="22" spans="1:12" x14ac:dyDescent="0.25">
      <c r="A22" s="88" t="s">
        <v>6</v>
      </c>
      <c r="B22" s="88">
        <v>1</v>
      </c>
      <c r="C22" s="88"/>
      <c r="D22" s="8"/>
      <c r="E22" s="8"/>
      <c r="F22" s="8"/>
      <c r="G22" s="8"/>
      <c r="H22" s="8"/>
      <c r="I22" s="8"/>
      <c r="J22" s="8">
        <v>1</v>
      </c>
      <c r="K22" s="88"/>
      <c r="L22" s="88"/>
    </row>
    <row r="23" spans="1:12" x14ac:dyDescent="0.25">
      <c r="A23" s="88" t="s">
        <v>48</v>
      </c>
      <c r="B23" s="88">
        <v>1</v>
      </c>
      <c r="C23" s="88"/>
      <c r="D23" s="8"/>
      <c r="E23" s="8"/>
      <c r="F23" s="8"/>
      <c r="G23" s="8"/>
      <c r="H23" s="8">
        <v>1</v>
      </c>
      <c r="I23" s="8"/>
      <c r="J23" s="8"/>
      <c r="K23" s="88"/>
      <c r="L23" s="88"/>
    </row>
    <row r="24" spans="1:12" x14ac:dyDescent="0.25">
      <c r="A24" s="88" t="s">
        <v>7</v>
      </c>
      <c r="B24" s="88"/>
      <c r="C24" s="88"/>
      <c r="D24" s="89"/>
      <c r="E24" s="89"/>
      <c r="F24" s="89"/>
      <c r="G24" s="89"/>
      <c r="H24" s="89"/>
      <c r="I24" s="89"/>
      <c r="J24" s="89"/>
      <c r="K24" s="88"/>
      <c r="L24" s="88"/>
    </row>
    <row r="25" spans="1:12" x14ac:dyDescent="0.25">
      <c r="A25" s="88" t="s">
        <v>8</v>
      </c>
      <c r="B25" s="88"/>
      <c r="C25" s="88"/>
      <c r="D25" s="89"/>
      <c r="E25" s="89"/>
      <c r="F25" s="89"/>
      <c r="G25" s="89"/>
      <c r="H25" s="89"/>
      <c r="I25" s="89"/>
      <c r="J25" s="89"/>
      <c r="K25" s="88"/>
      <c r="L25" s="88"/>
    </row>
    <row r="26" spans="1:12" x14ac:dyDescent="0.25">
      <c r="A26" s="165" t="s">
        <v>9</v>
      </c>
      <c r="B26" s="165"/>
      <c r="C26" s="165"/>
      <c r="D26" s="8"/>
      <c r="E26" s="8"/>
      <c r="F26" s="8"/>
      <c r="G26" s="8"/>
      <c r="H26" s="8"/>
      <c r="I26" s="8"/>
      <c r="J26" s="8"/>
      <c r="K26" s="4"/>
      <c r="L26" s="89">
        <v>4</v>
      </c>
    </row>
    <row r="27" spans="1:12" x14ac:dyDescent="0.25">
      <c r="A27" s="88" t="s">
        <v>10</v>
      </c>
      <c r="B27" s="92"/>
      <c r="C27" s="88"/>
      <c r="D27" s="8"/>
      <c r="E27" s="8"/>
      <c r="F27" s="8"/>
      <c r="G27" s="8"/>
      <c r="H27" s="8"/>
      <c r="I27" s="8"/>
      <c r="J27" s="8"/>
      <c r="K27" s="88"/>
      <c r="L27" s="88"/>
    </row>
    <row r="28" spans="1:12" x14ac:dyDescent="0.25">
      <c r="A28" s="88" t="s">
        <v>34</v>
      </c>
      <c r="B28" s="92"/>
      <c r="C28" s="88"/>
      <c r="D28" s="89"/>
      <c r="E28" s="89"/>
      <c r="F28" s="89"/>
      <c r="G28" s="89"/>
      <c r="H28" s="89"/>
      <c r="I28" s="89"/>
      <c r="J28" s="89"/>
      <c r="K28" s="88"/>
      <c r="L28" s="88"/>
    </row>
    <row r="29" spans="1:12" x14ac:dyDescent="0.25">
      <c r="A29" s="88" t="s">
        <v>8</v>
      </c>
      <c r="B29" s="88"/>
      <c r="C29" s="88"/>
      <c r="D29" s="89"/>
      <c r="E29" s="89"/>
      <c r="F29" s="89"/>
      <c r="G29" s="89"/>
      <c r="H29" s="89"/>
      <c r="I29" s="89"/>
      <c r="J29" s="89"/>
      <c r="K29" s="88"/>
      <c r="L29" s="88"/>
    </row>
    <row r="30" spans="1:12" x14ac:dyDescent="0.25">
      <c r="A30" s="165" t="s">
        <v>11</v>
      </c>
      <c r="B30" s="165"/>
      <c r="C30" s="165"/>
      <c r="D30" s="8"/>
      <c r="E30" s="8"/>
      <c r="F30" s="8"/>
      <c r="G30" s="8"/>
      <c r="H30" s="8"/>
      <c r="I30" s="8"/>
      <c r="J30" s="8"/>
      <c r="K30" s="4"/>
      <c r="L30" s="89">
        <v>13</v>
      </c>
    </row>
    <row r="31" spans="1:12" x14ac:dyDescent="0.25">
      <c r="A31" s="88" t="s">
        <v>12</v>
      </c>
      <c r="B31" s="88"/>
      <c r="C31" s="88"/>
      <c r="D31" s="8"/>
      <c r="E31" s="8"/>
      <c r="F31" s="8"/>
      <c r="G31" s="8"/>
      <c r="H31" s="8"/>
      <c r="I31" s="8"/>
      <c r="J31" s="8"/>
      <c r="K31" s="88"/>
      <c r="L31" s="88"/>
    </row>
    <row r="32" spans="1:12" x14ac:dyDescent="0.25">
      <c r="A32" s="88" t="s">
        <v>18</v>
      </c>
      <c r="B32" s="88"/>
      <c r="C32" s="88"/>
      <c r="D32" s="8"/>
      <c r="E32" s="8"/>
      <c r="F32" s="8"/>
      <c r="G32" s="8"/>
      <c r="H32" s="8"/>
      <c r="I32" s="8"/>
      <c r="J32" s="8"/>
      <c r="K32" s="88"/>
      <c r="L32" s="88"/>
    </row>
    <row r="33" spans="1:12" x14ac:dyDescent="0.25">
      <c r="A33" s="88" t="s">
        <v>19</v>
      </c>
      <c r="B33" s="88"/>
      <c r="C33" s="88"/>
      <c r="D33" s="89"/>
      <c r="E33" s="89"/>
      <c r="F33" s="89"/>
      <c r="G33" s="89"/>
      <c r="H33" s="89"/>
      <c r="I33" s="89"/>
      <c r="J33" s="89"/>
      <c r="K33" s="88"/>
      <c r="L33" s="88"/>
    </row>
    <row r="34" spans="1:12" x14ac:dyDescent="0.25">
      <c r="A34" s="88" t="s">
        <v>8</v>
      </c>
      <c r="B34" s="88"/>
      <c r="C34" s="88"/>
      <c r="D34" s="89"/>
      <c r="E34" s="89"/>
      <c r="F34" s="89"/>
      <c r="G34" s="89"/>
      <c r="H34" s="89"/>
      <c r="I34" s="89"/>
      <c r="J34" s="89"/>
      <c r="K34" s="88"/>
      <c r="L34" s="88"/>
    </row>
    <row r="35" spans="1:12" x14ac:dyDescent="0.25">
      <c r="A35" s="176" t="s">
        <v>13</v>
      </c>
      <c r="B35" s="177"/>
      <c r="C35" s="177"/>
      <c r="D35" s="8"/>
      <c r="E35" s="8"/>
      <c r="F35" s="8"/>
      <c r="G35" s="8"/>
      <c r="H35" s="8"/>
      <c r="I35" s="8"/>
      <c r="J35" s="8"/>
      <c r="K35" s="4"/>
      <c r="L35" s="89">
        <v>13</v>
      </c>
    </row>
    <row r="36" spans="1:12" x14ac:dyDescent="0.25">
      <c r="A36" s="88" t="s">
        <v>15</v>
      </c>
      <c r="B36" s="88"/>
      <c r="C36" s="88"/>
      <c r="D36" s="8"/>
      <c r="E36" s="8"/>
      <c r="F36" s="8"/>
      <c r="G36" s="8"/>
      <c r="H36" s="8"/>
      <c r="I36" s="8"/>
      <c r="J36" s="8"/>
      <c r="K36" s="88"/>
      <c r="L36" s="88"/>
    </row>
    <row r="37" spans="1:12" x14ac:dyDescent="0.25">
      <c r="A37" s="88" t="s">
        <v>14</v>
      </c>
      <c r="B37" s="88"/>
      <c r="C37" s="88"/>
      <c r="D37" s="2"/>
      <c r="E37" s="2"/>
      <c r="F37" s="2"/>
      <c r="G37" s="88"/>
      <c r="H37" s="2"/>
      <c r="I37" s="88"/>
      <c r="J37" s="2"/>
      <c r="K37" s="88"/>
      <c r="L37" s="88"/>
    </row>
    <row r="38" spans="1:12" x14ac:dyDescent="0.25">
      <c r="A38" s="88" t="s">
        <v>37</v>
      </c>
      <c r="B38" s="8">
        <v>1</v>
      </c>
      <c r="C38" s="8"/>
      <c r="D38" s="88"/>
      <c r="E38" s="88"/>
      <c r="F38" s="88"/>
      <c r="G38" s="88">
        <v>1</v>
      </c>
      <c r="H38" s="88"/>
      <c r="I38" s="88"/>
      <c r="J38" s="88"/>
      <c r="K38" s="88"/>
      <c r="L38" s="88"/>
    </row>
    <row r="39" spans="1:12" x14ac:dyDescent="0.25">
      <c r="A39" s="88" t="s">
        <v>8</v>
      </c>
      <c r="B39" s="88"/>
      <c r="C39" s="88"/>
      <c r="D39" s="88"/>
      <c r="E39" s="88"/>
      <c r="F39" s="88"/>
      <c r="G39" s="88"/>
      <c r="H39" s="88"/>
      <c r="I39" s="88"/>
      <c r="J39" s="88"/>
      <c r="K39" s="88"/>
      <c r="L39" s="88"/>
    </row>
    <row r="40" spans="1:12" ht="31.5" x14ac:dyDescent="0.25">
      <c r="A40" s="90" t="s">
        <v>35</v>
      </c>
      <c r="B40" s="88"/>
      <c r="C40" s="88"/>
      <c r="D40" s="88"/>
      <c r="E40" s="88"/>
      <c r="F40" s="88"/>
      <c r="G40" s="88"/>
      <c r="H40" s="88"/>
      <c r="I40" s="88"/>
      <c r="J40" s="88"/>
      <c r="K40" s="88"/>
      <c r="L40" s="2"/>
    </row>
    <row r="41" spans="1:12" x14ac:dyDescent="0.25">
      <c r="A41" s="88" t="s">
        <v>17</v>
      </c>
      <c r="B41" s="88">
        <f>SUM(B3,B4,B5,B6,B7,B8,B10,B11,B13,B14,B15,B17,B18,B19,B21,B22,B23,B24,B25,B27,B29,B28,B31,B32,B33,B34,B36,B37,B38,B39,B40)</f>
        <v>18</v>
      </c>
      <c r="C41" s="88">
        <f>SUM(C3,C4,C5,C6,C7,C8,C10,C11,C13,C14,C15,C17,C18,C19,C21,C22,C23,C24,C27,C28,C29,C31,C32,C33,C34,C36,C37,C38,C39,C40)</f>
        <v>8</v>
      </c>
      <c r="D41" s="88"/>
      <c r="E41" s="88"/>
      <c r="F41" s="88"/>
      <c r="G41" s="88"/>
      <c r="H41" s="88"/>
      <c r="I41" s="88"/>
      <c r="J41" s="88"/>
      <c r="K41" s="88">
        <f>SUM(K3,K5,K6,K8,K13,K36)</f>
        <v>62</v>
      </c>
      <c r="L41" s="88">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00" t="s">
        <v>42</v>
      </c>
      <c r="E2" s="98" t="s">
        <v>43</v>
      </c>
      <c r="F2" s="100" t="s">
        <v>45</v>
      </c>
      <c r="G2" s="100" t="s">
        <v>46</v>
      </c>
      <c r="H2" s="100" t="s">
        <v>47</v>
      </c>
      <c r="I2" s="100" t="s">
        <v>41</v>
      </c>
      <c r="J2" s="100" t="s">
        <v>44</v>
      </c>
      <c r="K2" s="171"/>
      <c r="L2" s="167"/>
    </row>
    <row r="3" spans="1:12" x14ac:dyDescent="0.25">
      <c r="A3" s="98" t="s">
        <v>23</v>
      </c>
      <c r="B3" s="98">
        <v>3</v>
      </c>
      <c r="C3" s="98">
        <v>2</v>
      </c>
      <c r="D3" s="8"/>
      <c r="E3" s="8">
        <v>1</v>
      </c>
      <c r="F3" s="8"/>
      <c r="G3" s="8"/>
      <c r="H3" s="8"/>
      <c r="I3" s="8">
        <v>2</v>
      </c>
      <c r="J3" s="8"/>
      <c r="K3" s="98"/>
      <c r="L3" s="98">
        <v>9</v>
      </c>
    </row>
    <row r="4" spans="1:12" x14ac:dyDescent="0.25">
      <c r="A4" s="98" t="s">
        <v>24</v>
      </c>
      <c r="B4" s="98"/>
      <c r="C4" s="98"/>
      <c r="D4" s="8"/>
      <c r="E4" s="8"/>
      <c r="F4" s="8"/>
      <c r="G4" s="8"/>
      <c r="H4" s="8"/>
      <c r="I4" s="8"/>
      <c r="J4" s="8"/>
      <c r="K4" s="98"/>
      <c r="L4" s="98">
        <v>11</v>
      </c>
    </row>
    <row r="5" spans="1:12" x14ac:dyDescent="0.25">
      <c r="A5" s="98" t="s">
        <v>25</v>
      </c>
      <c r="B5" s="98"/>
      <c r="C5" s="98"/>
      <c r="D5" s="8"/>
      <c r="E5" s="8"/>
      <c r="F5" s="8"/>
      <c r="G5" s="8"/>
      <c r="H5" s="8"/>
      <c r="I5" s="8"/>
      <c r="J5" s="8"/>
      <c r="K5" s="98"/>
      <c r="L5" s="98">
        <v>14</v>
      </c>
    </row>
    <row r="6" spans="1:12" x14ac:dyDescent="0.25">
      <c r="A6" s="98" t="s">
        <v>26</v>
      </c>
      <c r="B6" s="98"/>
      <c r="C6" s="98"/>
      <c r="D6" s="8"/>
      <c r="E6" s="8"/>
      <c r="F6" s="8"/>
      <c r="G6" s="8"/>
      <c r="H6" s="8"/>
      <c r="I6" s="8"/>
      <c r="J6" s="8"/>
      <c r="K6" s="98"/>
      <c r="L6" s="98">
        <v>10</v>
      </c>
    </row>
    <row r="7" spans="1:12" x14ac:dyDescent="0.25">
      <c r="A7" s="98" t="s">
        <v>27</v>
      </c>
      <c r="B7" s="98"/>
      <c r="C7" s="98"/>
      <c r="D7" s="8"/>
      <c r="E7" s="8"/>
      <c r="F7" s="8"/>
      <c r="G7" s="8"/>
      <c r="H7" s="8"/>
      <c r="I7" s="8"/>
      <c r="J7" s="8"/>
      <c r="K7" s="98"/>
      <c r="L7" s="98">
        <v>2</v>
      </c>
    </row>
    <row r="8" spans="1:12" x14ac:dyDescent="0.25">
      <c r="A8" s="98" t="s">
        <v>28</v>
      </c>
      <c r="B8" s="98">
        <v>7</v>
      </c>
      <c r="C8" s="98">
        <v>5</v>
      </c>
      <c r="D8" s="8"/>
      <c r="E8" s="8"/>
      <c r="F8" s="8"/>
      <c r="G8" s="8"/>
      <c r="H8" s="8">
        <v>1</v>
      </c>
      <c r="I8" s="8">
        <v>5</v>
      </c>
      <c r="J8" s="8">
        <v>1</v>
      </c>
      <c r="K8" s="98"/>
      <c r="L8" s="98">
        <v>12</v>
      </c>
    </row>
    <row r="9" spans="1:12" x14ac:dyDescent="0.25">
      <c r="A9" s="165" t="s">
        <v>1</v>
      </c>
      <c r="B9" s="165"/>
      <c r="C9" s="165"/>
      <c r="D9" s="99"/>
      <c r="E9" s="99"/>
      <c r="F9" s="99"/>
      <c r="G9" s="99"/>
      <c r="H9" s="99"/>
      <c r="I9" s="99"/>
      <c r="J9" s="99"/>
      <c r="K9" s="4"/>
      <c r="L9" s="98">
        <v>6</v>
      </c>
    </row>
    <row r="10" spans="1:12" x14ac:dyDescent="0.25">
      <c r="A10" s="98" t="s">
        <v>2</v>
      </c>
      <c r="B10" s="98"/>
      <c r="C10" s="98"/>
      <c r="D10" s="8"/>
      <c r="E10" s="8"/>
      <c r="F10" s="8"/>
      <c r="G10" s="8"/>
      <c r="H10" s="8"/>
      <c r="I10" s="8"/>
      <c r="J10" s="8"/>
      <c r="K10" s="98"/>
      <c r="L10" s="98"/>
    </row>
    <row r="11" spans="1:12" x14ac:dyDescent="0.25">
      <c r="A11" s="98" t="s">
        <v>8</v>
      </c>
      <c r="B11" s="98"/>
      <c r="C11" s="98"/>
      <c r="D11" s="8"/>
      <c r="E11" s="8"/>
      <c r="F11" s="8"/>
      <c r="G11" s="8"/>
      <c r="H11" s="8"/>
      <c r="I11" s="8"/>
      <c r="J11" s="8"/>
      <c r="K11" s="98"/>
      <c r="L11" s="98"/>
    </row>
    <row r="12" spans="1:12" x14ac:dyDescent="0.25">
      <c r="A12" s="176" t="s">
        <v>3</v>
      </c>
      <c r="B12" s="177"/>
      <c r="C12" s="177"/>
      <c r="D12" s="99"/>
      <c r="E12" s="99"/>
      <c r="F12" s="99"/>
      <c r="G12" s="99"/>
      <c r="H12" s="99"/>
      <c r="I12" s="99"/>
      <c r="J12" s="99"/>
      <c r="K12" s="4"/>
      <c r="L12" s="98">
        <v>14</v>
      </c>
    </row>
    <row r="13" spans="1:12" x14ac:dyDescent="0.25">
      <c r="A13" s="98" t="s">
        <v>29</v>
      </c>
      <c r="B13" s="98">
        <v>1</v>
      </c>
      <c r="C13" s="98"/>
      <c r="D13" s="8"/>
      <c r="E13" s="8"/>
      <c r="F13" s="8"/>
      <c r="G13" s="8"/>
      <c r="H13" s="8"/>
      <c r="I13" s="8">
        <v>1</v>
      </c>
      <c r="J13" s="8"/>
      <c r="K13" s="98"/>
      <c r="L13" s="98"/>
    </row>
    <row r="14" spans="1:12" x14ac:dyDescent="0.25">
      <c r="A14" s="98" t="s">
        <v>30</v>
      </c>
      <c r="B14" s="98"/>
      <c r="C14" s="98"/>
      <c r="D14" s="8"/>
      <c r="E14" s="8"/>
      <c r="F14" s="8"/>
      <c r="G14" s="8"/>
      <c r="H14" s="8"/>
      <c r="I14" s="8"/>
      <c r="J14" s="8"/>
      <c r="K14" s="98"/>
      <c r="L14" s="98"/>
    </row>
    <row r="15" spans="1:12" x14ac:dyDescent="0.25">
      <c r="A15" s="98" t="s">
        <v>8</v>
      </c>
      <c r="B15" s="98"/>
      <c r="C15" s="98"/>
      <c r="D15" s="99"/>
      <c r="E15" s="99"/>
      <c r="F15" s="99"/>
      <c r="G15" s="99"/>
      <c r="H15" s="99"/>
      <c r="I15" s="99"/>
      <c r="J15" s="99"/>
      <c r="K15" s="98"/>
      <c r="L15" s="98"/>
    </row>
    <row r="16" spans="1:12" x14ac:dyDescent="0.25">
      <c r="A16" s="165" t="s">
        <v>4</v>
      </c>
      <c r="B16" s="165"/>
      <c r="C16" s="165"/>
      <c r="D16" s="99"/>
      <c r="E16" s="99"/>
      <c r="F16" s="99"/>
      <c r="G16" s="99"/>
      <c r="H16" s="99"/>
      <c r="I16" s="99"/>
      <c r="J16" s="99"/>
      <c r="K16" s="4"/>
      <c r="L16" s="98">
        <v>16</v>
      </c>
    </row>
    <row r="17" spans="1:12" x14ac:dyDescent="0.25">
      <c r="A17" s="98" t="s">
        <v>22</v>
      </c>
      <c r="B17" s="8"/>
      <c r="C17" s="99"/>
      <c r="D17" s="8"/>
      <c r="E17" s="8"/>
      <c r="F17" s="8"/>
      <c r="G17" s="8"/>
      <c r="H17" s="8"/>
      <c r="I17" s="8"/>
      <c r="J17" s="8"/>
      <c r="K17" s="99"/>
      <c r="L17" s="98"/>
    </row>
    <row r="18" spans="1:12" x14ac:dyDescent="0.25">
      <c r="A18" s="98" t="s">
        <v>31</v>
      </c>
      <c r="B18" s="8"/>
      <c r="C18" s="99"/>
      <c r="D18" s="8"/>
      <c r="E18" s="8"/>
      <c r="F18" s="8"/>
      <c r="G18" s="8"/>
      <c r="H18" s="8"/>
      <c r="I18" s="8"/>
      <c r="J18" s="8"/>
      <c r="K18" s="98"/>
      <c r="L18" s="98"/>
    </row>
    <row r="19" spans="1:12" x14ac:dyDescent="0.25">
      <c r="A19" s="98" t="s">
        <v>8</v>
      </c>
      <c r="B19" s="101"/>
      <c r="C19" s="99"/>
      <c r="D19" s="99"/>
      <c r="E19" s="99"/>
      <c r="F19" s="99"/>
      <c r="G19" s="99"/>
      <c r="H19" s="99"/>
      <c r="I19" s="99"/>
      <c r="J19" s="99"/>
      <c r="K19" s="98"/>
      <c r="L19" s="98"/>
    </row>
    <row r="20" spans="1:12" x14ac:dyDescent="0.25">
      <c r="A20" s="165" t="s">
        <v>5</v>
      </c>
      <c r="B20" s="165"/>
      <c r="C20" s="165"/>
      <c r="D20" s="98"/>
      <c r="E20" s="98"/>
      <c r="F20" s="98"/>
      <c r="G20" s="98"/>
      <c r="H20" s="98"/>
      <c r="I20" s="98"/>
      <c r="J20" s="98"/>
      <c r="K20" s="4"/>
      <c r="L20" s="98">
        <v>16</v>
      </c>
    </row>
    <row r="21" spans="1:12" x14ac:dyDescent="0.25">
      <c r="A21" s="98" t="s">
        <v>0</v>
      </c>
      <c r="B21" s="98">
        <v>1</v>
      </c>
      <c r="C21" s="98">
        <v>1</v>
      </c>
      <c r="D21" s="8"/>
      <c r="E21" s="8"/>
      <c r="F21" s="8"/>
      <c r="G21" s="8"/>
      <c r="H21" s="8"/>
      <c r="I21" s="8">
        <v>1</v>
      </c>
      <c r="J21" s="8"/>
      <c r="K21" s="98"/>
      <c r="L21" s="98"/>
    </row>
    <row r="22" spans="1:12" x14ac:dyDescent="0.25">
      <c r="A22" s="98" t="s">
        <v>6</v>
      </c>
      <c r="B22" s="98">
        <v>1</v>
      </c>
      <c r="C22" s="98">
        <v>1</v>
      </c>
      <c r="D22" s="8"/>
      <c r="E22" s="8"/>
      <c r="F22" s="8"/>
      <c r="G22" s="8"/>
      <c r="H22" s="8"/>
      <c r="I22" s="8">
        <v>1</v>
      </c>
      <c r="J22" s="8"/>
      <c r="K22" s="98"/>
      <c r="L22" s="98"/>
    </row>
    <row r="23" spans="1:12" x14ac:dyDescent="0.25">
      <c r="A23" s="98" t="s">
        <v>48</v>
      </c>
      <c r="B23" s="98"/>
      <c r="C23" s="98"/>
      <c r="D23" s="8"/>
      <c r="E23" s="8"/>
      <c r="F23" s="8"/>
      <c r="G23" s="8"/>
      <c r="H23" s="8"/>
      <c r="I23" s="8"/>
      <c r="J23" s="8"/>
      <c r="K23" s="98"/>
      <c r="L23" s="98"/>
    </row>
    <row r="24" spans="1:12" x14ac:dyDescent="0.25">
      <c r="A24" s="98" t="s">
        <v>7</v>
      </c>
      <c r="B24" s="98"/>
      <c r="C24" s="98"/>
      <c r="D24" s="99"/>
      <c r="E24" s="99"/>
      <c r="F24" s="99"/>
      <c r="G24" s="99"/>
      <c r="H24" s="99"/>
      <c r="I24" s="99"/>
      <c r="J24" s="99"/>
      <c r="K24" s="98"/>
      <c r="L24" s="98"/>
    </row>
    <row r="25" spans="1:12" x14ac:dyDescent="0.25">
      <c r="A25" s="98" t="s">
        <v>8</v>
      </c>
      <c r="B25" s="98"/>
      <c r="C25" s="98"/>
      <c r="D25" s="99"/>
      <c r="E25" s="99"/>
      <c r="F25" s="99"/>
      <c r="G25" s="99"/>
      <c r="H25" s="99"/>
      <c r="I25" s="99"/>
      <c r="J25" s="99"/>
      <c r="K25" s="98"/>
      <c r="L25" s="98"/>
    </row>
    <row r="26" spans="1:12" x14ac:dyDescent="0.25">
      <c r="A26" s="165" t="s">
        <v>9</v>
      </c>
      <c r="B26" s="165"/>
      <c r="C26" s="165"/>
      <c r="D26" s="8"/>
      <c r="E26" s="8"/>
      <c r="F26" s="8"/>
      <c r="G26" s="8"/>
      <c r="H26" s="8"/>
      <c r="I26" s="8"/>
      <c r="J26" s="8"/>
      <c r="K26" s="4"/>
      <c r="L26" s="99">
        <v>4</v>
      </c>
    </row>
    <row r="27" spans="1:12" x14ac:dyDescent="0.25">
      <c r="A27" s="98" t="s">
        <v>10</v>
      </c>
      <c r="B27" s="102"/>
      <c r="C27" s="98"/>
      <c r="D27" s="8"/>
      <c r="E27" s="8"/>
      <c r="F27" s="8"/>
      <c r="G27" s="8"/>
      <c r="H27" s="8"/>
      <c r="I27" s="8"/>
      <c r="J27" s="8"/>
      <c r="K27" s="98"/>
      <c r="L27" s="98"/>
    </row>
    <row r="28" spans="1:12" x14ac:dyDescent="0.25">
      <c r="A28" s="98" t="s">
        <v>34</v>
      </c>
      <c r="B28" s="102"/>
      <c r="C28" s="98"/>
      <c r="D28" s="99"/>
      <c r="E28" s="99"/>
      <c r="F28" s="99"/>
      <c r="G28" s="99"/>
      <c r="H28" s="99"/>
      <c r="I28" s="99"/>
      <c r="J28" s="99"/>
      <c r="K28" s="98"/>
      <c r="L28" s="98"/>
    </row>
    <row r="29" spans="1:12" x14ac:dyDescent="0.25">
      <c r="A29" s="98" t="s">
        <v>8</v>
      </c>
      <c r="B29" s="98"/>
      <c r="C29" s="98"/>
      <c r="D29" s="99"/>
      <c r="E29" s="99"/>
      <c r="F29" s="99"/>
      <c r="G29" s="99"/>
      <c r="H29" s="99"/>
      <c r="I29" s="99"/>
      <c r="J29" s="99"/>
      <c r="K29" s="98"/>
      <c r="L29" s="98"/>
    </row>
    <row r="30" spans="1:12" x14ac:dyDescent="0.25">
      <c r="A30" s="165" t="s">
        <v>11</v>
      </c>
      <c r="B30" s="165"/>
      <c r="C30" s="165"/>
      <c r="D30" s="8"/>
      <c r="E30" s="8"/>
      <c r="F30" s="8"/>
      <c r="G30" s="8"/>
      <c r="H30" s="8"/>
      <c r="I30" s="8"/>
      <c r="J30" s="8"/>
      <c r="K30" s="4"/>
      <c r="L30" s="99">
        <v>13</v>
      </c>
    </row>
    <row r="31" spans="1:12" x14ac:dyDescent="0.25">
      <c r="A31" s="98" t="s">
        <v>12</v>
      </c>
      <c r="B31" s="98"/>
      <c r="C31" s="98"/>
      <c r="D31" s="8"/>
      <c r="E31" s="8"/>
      <c r="F31" s="8"/>
      <c r="G31" s="8"/>
      <c r="H31" s="8"/>
      <c r="I31" s="8"/>
      <c r="J31" s="8"/>
      <c r="K31" s="98"/>
      <c r="L31" s="98"/>
    </row>
    <row r="32" spans="1:12" x14ac:dyDescent="0.25">
      <c r="A32" s="98" t="s">
        <v>18</v>
      </c>
      <c r="B32" s="98"/>
      <c r="C32" s="98"/>
      <c r="D32" s="8"/>
      <c r="E32" s="8"/>
      <c r="F32" s="8"/>
      <c r="G32" s="8"/>
      <c r="H32" s="8"/>
      <c r="I32" s="8"/>
      <c r="J32" s="8"/>
      <c r="K32" s="98"/>
      <c r="L32" s="98"/>
    </row>
    <row r="33" spans="1:12" x14ac:dyDescent="0.25">
      <c r="A33" s="98" t="s">
        <v>19</v>
      </c>
      <c r="B33" s="98"/>
      <c r="C33" s="98"/>
      <c r="D33" s="99"/>
      <c r="E33" s="99"/>
      <c r="F33" s="99"/>
      <c r="G33" s="99"/>
      <c r="H33" s="99"/>
      <c r="I33" s="99"/>
      <c r="J33" s="99"/>
      <c r="K33" s="98"/>
      <c r="L33" s="98"/>
    </row>
    <row r="34" spans="1:12" x14ac:dyDescent="0.25">
      <c r="A34" s="98" t="s">
        <v>8</v>
      </c>
      <c r="B34" s="98"/>
      <c r="C34" s="98"/>
      <c r="D34" s="99"/>
      <c r="E34" s="99"/>
      <c r="F34" s="99"/>
      <c r="G34" s="99"/>
      <c r="H34" s="99"/>
      <c r="I34" s="99"/>
      <c r="J34" s="99"/>
      <c r="K34" s="98"/>
      <c r="L34" s="98"/>
    </row>
    <row r="35" spans="1:12" x14ac:dyDescent="0.25">
      <c r="A35" s="176" t="s">
        <v>13</v>
      </c>
      <c r="B35" s="177"/>
      <c r="C35" s="177"/>
      <c r="D35" s="8"/>
      <c r="E35" s="8"/>
      <c r="F35" s="8"/>
      <c r="G35" s="8"/>
      <c r="H35" s="8"/>
      <c r="I35" s="8"/>
      <c r="J35" s="8"/>
      <c r="K35" s="4"/>
      <c r="L35" s="99">
        <v>13</v>
      </c>
    </row>
    <row r="36" spans="1:12" x14ac:dyDescent="0.25">
      <c r="A36" s="98" t="s">
        <v>15</v>
      </c>
      <c r="B36" s="98"/>
      <c r="C36" s="98"/>
      <c r="D36" s="8"/>
      <c r="E36" s="8"/>
      <c r="F36" s="8"/>
      <c r="G36" s="8"/>
      <c r="H36" s="8"/>
      <c r="I36" s="8"/>
      <c r="J36" s="8"/>
      <c r="K36" s="98"/>
      <c r="L36" s="98"/>
    </row>
    <row r="37" spans="1:12" x14ac:dyDescent="0.25">
      <c r="A37" s="98" t="s">
        <v>14</v>
      </c>
      <c r="B37" s="98"/>
      <c r="C37" s="98"/>
      <c r="D37" s="2"/>
      <c r="E37" s="2"/>
      <c r="F37" s="2"/>
      <c r="G37" s="98"/>
      <c r="H37" s="2"/>
      <c r="I37" s="98"/>
      <c r="J37" s="2"/>
      <c r="K37" s="98"/>
      <c r="L37" s="98"/>
    </row>
    <row r="38" spans="1:12" x14ac:dyDescent="0.25">
      <c r="A38" s="98" t="s">
        <v>37</v>
      </c>
      <c r="B38" s="8"/>
      <c r="C38" s="8"/>
      <c r="D38" s="98"/>
      <c r="E38" s="98"/>
      <c r="F38" s="98"/>
      <c r="G38" s="98"/>
      <c r="H38" s="98"/>
      <c r="I38" s="98"/>
      <c r="J38" s="98"/>
      <c r="K38" s="98"/>
      <c r="L38" s="98"/>
    </row>
    <row r="39" spans="1:12" x14ac:dyDescent="0.25">
      <c r="A39" s="98" t="s">
        <v>8</v>
      </c>
      <c r="B39" s="98"/>
      <c r="C39" s="98"/>
      <c r="D39" s="98"/>
      <c r="E39" s="98"/>
      <c r="F39" s="98"/>
      <c r="G39" s="98"/>
      <c r="H39" s="98"/>
      <c r="I39" s="98"/>
      <c r="J39" s="98"/>
      <c r="K39" s="98"/>
      <c r="L39" s="98"/>
    </row>
    <row r="40" spans="1:12" ht="31.5" x14ac:dyDescent="0.25">
      <c r="A40" s="100" t="s">
        <v>35</v>
      </c>
      <c r="B40" s="98"/>
      <c r="C40" s="98"/>
      <c r="D40" s="98"/>
      <c r="E40" s="98"/>
      <c r="F40" s="98"/>
      <c r="G40" s="98"/>
      <c r="H40" s="98"/>
      <c r="I40" s="98"/>
      <c r="J40" s="98"/>
      <c r="K40" s="98"/>
      <c r="L40" s="2"/>
    </row>
    <row r="41" spans="1:12" x14ac:dyDescent="0.25">
      <c r="A41" s="98" t="s">
        <v>17</v>
      </c>
      <c r="B41" s="98">
        <f>SUM(B3,B4,B5,B6,B7,B8,B10,B11,B13,B14,B15,B17,B18,B19,B21,B22,B23,B24,B25,B27,B29,B28,B31,B32,B33,B34,B36,B37,B38,B39,B40)</f>
        <v>13</v>
      </c>
      <c r="C41" s="98">
        <f>SUM(C3,C4,C5,C6,C7,C8,C10,C11,C13,C14,C15,C17,C18,C19,C21,C22,C23,C24,C27,C28,C29,C31,C32,C33,C34,C36,C37,C38,C39,C40)</f>
        <v>9</v>
      </c>
      <c r="D41" s="98"/>
      <c r="E41" s="98"/>
      <c r="F41" s="98"/>
      <c r="G41" s="98"/>
      <c r="H41" s="98"/>
      <c r="I41" s="98"/>
      <c r="J41" s="98"/>
      <c r="K41" s="98">
        <f>SUM(K3,K5,K6,K8,K13,K36)</f>
        <v>0</v>
      </c>
      <c r="L41" s="98">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55" zoomScaleNormal="55" workbookViewId="0">
      <selection activeCell="I38" sqref="I38"/>
    </sheetView>
  </sheetViews>
  <sheetFormatPr defaultRowHeight="15.75" x14ac:dyDescent="0.25"/>
  <cols>
    <col min="1" max="1" width="30.140625" style="1" customWidth="1"/>
    <col min="2" max="2" width="14.5703125" style="10" customWidth="1"/>
    <col min="3" max="3" width="21.42578125" style="1" customWidth="1"/>
    <col min="4" max="8" width="21.42578125" style="55" customWidth="1"/>
    <col min="9" max="10" width="42.85546875" style="55" customWidth="1"/>
    <col min="11" max="11" width="22.5703125" style="1" customWidth="1"/>
    <col min="12" max="12" width="7.140625" style="1" customWidth="1"/>
    <col min="13" max="13" width="12.28515625" style="4" customWidth="1"/>
    <col min="14" max="16384" width="9.140625" style="4"/>
  </cols>
  <sheetData>
    <row r="1" spans="1:12" x14ac:dyDescent="0.25">
      <c r="A1" s="167" t="s">
        <v>16</v>
      </c>
      <c r="B1" s="169" t="s">
        <v>20</v>
      </c>
      <c r="C1" s="163" t="s">
        <v>39</v>
      </c>
      <c r="D1" s="172" t="s">
        <v>40</v>
      </c>
      <c r="E1" s="173"/>
      <c r="F1" s="173"/>
      <c r="G1" s="173"/>
      <c r="H1" s="173"/>
      <c r="I1" s="173"/>
      <c r="J1" s="174"/>
      <c r="K1" s="163" t="s">
        <v>21</v>
      </c>
      <c r="L1" s="175"/>
    </row>
    <row r="2" spans="1:12" ht="146.25" customHeight="1" x14ac:dyDescent="0.25">
      <c r="A2" s="168"/>
      <c r="B2" s="170"/>
      <c r="C2" s="171"/>
      <c r="D2" s="53" t="s">
        <v>42</v>
      </c>
      <c r="E2" s="54" t="s">
        <v>43</v>
      </c>
      <c r="F2" s="53" t="s">
        <v>45</v>
      </c>
      <c r="G2" s="53" t="s">
        <v>46</v>
      </c>
      <c r="H2" s="53" t="s">
        <v>47</v>
      </c>
      <c r="I2" s="53" t="s">
        <v>41</v>
      </c>
      <c r="J2" s="53" t="s">
        <v>44</v>
      </c>
      <c r="K2" s="164"/>
      <c r="L2" s="175"/>
    </row>
    <row r="3" spans="1:12" x14ac:dyDescent="0.25">
      <c r="A3" s="6" t="s">
        <v>23</v>
      </c>
      <c r="B3" s="8">
        <f t="shared" ref="B3:B8" si="0">SUM(D3:J3)</f>
        <v>98</v>
      </c>
      <c r="C3" s="8">
        <v>53</v>
      </c>
      <c r="D3" s="8">
        <v>5</v>
      </c>
      <c r="E3" s="8">
        <v>14</v>
      </c>
      <c r="F3" s="8">
        <v>2</v>
      </c>
      <c r="G3" s="8"/>
      <c r="H3" s="8">
        <v>24</v>
      </c>
      <c r="I3" s="8">
        <v>53</v>
      </c>
      <c r="J3" s="8"/>
      <c r="K3" s="6">
        <v>9</v>
      </c>
      <c r="L3" s="4"/>
    </row>
    <row r="4" spans="1:12" x14ac:dyDescent="0.25">
      <c r="A4" s="6" t="s">
        <v>24</v>
      </c>
      <c r="B4" s="8">
        <f t="shared" si="0"/>
        <v>10</v>
      </c>
      <c r="C4" s="8">
        <v>1</v>
      </c>
      <c r="D4" s="8">
        <v>3</v>
      </c>
      <c r="E4" s="8">
        <v>4</v>
      </c>
      <c r="F4" s="8"/>
      <c r="G4" s="8"/>
      <c r="H4" s="8">
        <v>1</v>
      </c>
      <c r="I4" s="8">
        <v>2</v>
      </c>
      <c r="J4" s="8"/>
      <c r="K4" s="6">
        <v>11</v>
      </c>
      <c r="L4" s="4"/>
    </row>
    <row r="5" spans="1:12" x14ac:dyDescent="0.25">
      <c r="A5" s="6" t="s">
        <v>25</v>
      </c>
      <c r="B5" s="8">
        <f t="shared" si="0"/>
        <v>28</v>
      </c>
      <c r="C5" s="8">
        <v>20</v>
      </c>
      <c r="D5" s="8">
        <v>2</v>
      </c>
      <c r="E5" s="8">
        <v>1</v>
      </c>
      <c r="F5" s="8"/>
      <c r="G5" s="8"/>
      <c r="H5" s="8">
        <v>3</v>
      </c>
      <c r="I5" s="8">
        <v>20</v>
      </c>
      <c r="J5" s="8">
        <v>2</v>
      </c>
      <c r="K5" s="6">
        <v>14</v>
      </c>
      <c r="L5" s="4"/>
    </row>
    <row r="6" spans="1:12" x14ac:dyDescent="0.25">
      <c r="A6" s="6" t="s">
        <v>26</v>
      </c>
      <c r="B6" s="8">
        <f t="shared" si="0"/>
        <v>7</v>
      </c>
      <c r="C6" s="8">
        <v>1</v>
      </c>
      <c r="D6" s="8"/>
      <c r="E6" s="8">
        <v>5</v>
      </c>
      <c r="F6" s="8"/>
      <c r="G6" s="8"/>
      <c r="H6" s="8">
        <v>1</v>
      </c>
      <c r="I6" s="8">
        <v>1</v>
      </c>
      <c r="J6" s="8"/>
      <c r="K6" s="6">
        <v>10</v>
      </c>
      <c r="L6" s="4"/>
    </row>
    <row r="7" spans="1:12" x14ac:dyDescent="0.25">
      <c r="A7" s="6" t="s">
        <v>27</v>
      </c>
      <c r="B7" s="8">
        <f t="shared" si="0"/>
        <v>17</v>
      </c>
      <c r="C7" s="8">
        <v>6</v>
      </c>
      <c r="D7" s="8"/>
      <c r="E7" s="8">
        <v>5</v>
      </c>
      <c r="F7" s="8"/>
      <c r="G7" s="8"/>
      <c r="H7" s="8">
        <v>6</v>
      </c>
      <c r="I7" s="8">
        <v>6</v>
      </c>
      <c r="J7" s="8"/>
      <c r="K7" s="6">
        <v>2</v>
      </c>
      <c r="L7" s="4"/>
    </row>
    <row r="8" spans="1:12" x14ac:dyDescent="0.25">
      <c r="A8" s="6" t="s">
        <v>28</v>
      </c>
      <c r="B8" s="8">
        <f t="shared" si="0"/>
        <v>82</v>
      </c>
      <c r="C8" s="8">
        <v>46</v>
      </c>
      <c r="D8" s="8"/>
      <c r="E8" s="8">
        <v>13</v>
      </c>
      <c r="F8" s="8"/>
      <c r="G8" s="8"/>
      <c r="H8" s="8">
        <v>19</v>
      </c>
      <c r="I8" s="8">
        <v>46</v>
      </c>
      <c r="J8" s="8">
        <v>4</v>
      </c>
      <c r="K8" s="6">
        <v>12</v>
      </c>
      <c r="L8" s="4"/>
    </row>
    <row r="9" spans="1:12" x14ac:dyDescent="0.25">
      <c r="A9" s="165" t="s">
        <v>1</v>
      </c>
      <c r="B9" s="166"/>
      <c r="C9" s="166"/>
      <c r="D9" s="56"/>
      <c r="E9" s="56"/>
      <c r="F9" s="56"/>
      <c r="G9" s="56"/>
      <c r="H9" s="56"/>
      <c r="I9" s="56"/>
      <c r="J9" s="56"/>
      <c r="K9" s="6">
        <v>6</v>
      </c>
      <c r="L9" s="4"/>
    </row>
    <row r="10" spans="1:12" x14ac:dyDescent="0.25">
      <c r="A10" s="6" t="s">
        <v>2</v>
      </c>
      <c r="B10" s="8"/>
      <c r="C10" s="8"/>
      <c r="D10" s="8"/>
      <c r="E10" s="8"/>
      <c r="F10" s="8"/>
      <c r="G10" s="8"/>
      <c r="H10" s="8"/>
      <c r="I10" s="8"/>
      <c r="J10" s="8"/>
      <c r="K10" s="6"/>
      <c r="L10" s="4"/>
    </row>
    <row r="11" spans="1:12" x14ac:dyDescent="0.25">
      <c r="A11" s="6" t="s">
        <v>8</v>
      </c>
      <c r="B11" s="8"/>
      <c r="C11" s="8"/>
      <c r="D11" s="8"/>
      <c r="E11" s="8"/>
      <c r="F11" s="8"/>
      <c r="G11" s="8"/>
      <c r="H11" s="8"/>
      <c r="I11" s="8"/>
      <c r="J11" s="8"/>
      <c r="K11" s="6"/>
      <c r="L11" s="4"/>
    </row>
    <row r="12" spans="1:12" x14ac:dyDescent="0.25">
      <c r="A12" s="165" t="s">
        <v>3</v>
      </c>
      <c r="B12" s="166"/>
      <c r="C12" s="166"/>
      <c r="D12" s="56"/>
      <c r="E12" s="56"/>
      <c r="F12" s="56"/>
      <c r="G12" s="56"/>
      <c r="H12" s="56"/>
      <c r="I12" s="56"/>
      <c r="J12" s="56"/>
      <c r="K12" s="6">
        <v>14</v>
      </c>
      <c r="L12" s="4"/>
    </row>
    <row r="13" spans="1:12" x14ac:dyDescent="0.25">
      <c r="A13" s="6" t="s">
        <v>29</v>
      </c>
      <c r="B13" s="8">
        <f>SUM(D13:J13)</f>
        <v>34</v>
      </c>
      <c r="C13" s="8">
        <v>22</v>
      </c>
      <c r="D13" s="8"/>
      <c r="E13" s="8">
        <v>6</v>
      </c>
      <c r="F13" s="8">
        <v>1</v>
      </c>
      <c r="G13" s="8"/>
      <c r="H13" s="8">
        <v>5</v>
      </c>
      <c r="I13" s="8">
        <v>22</v>
      </c>
      <c r="J13" s="8"/>
      <c r="K13" s="6"/>
      <c r="L13" s="4"/>
    </row>
    <row r="14" spans="1:12" x14ac:dyDescent="0.25">
      <c r="A14" s="6" t="s">
        <v>30</v>
      </c>
      <c r="B14" s="8"/>
      <c r="C14" s="8"/>
      <c r="D14" s="8"/>
      <c r="E14" s="8"/>
      <c r="F14" s="8"/>
      <c r="G14" s="8"/>
      <c r="H14" s="8"/>
      <c r="I14" s="8"/>
      <c r="J14" s="8"/>
      <c r="K14" s="6"/>
      <c r="L14" s="4"/>
    </row>
    <row r="15" spans="1:12" x14ac:dyDescent="0.25">
      <c r="A15" s="6" t="s">
        <v>8</v>
      </c>
      <c r="B15" s="8"/>
      <c r="C15" s="3"/>
      <c r="D15" s="56"/>
      <c r="E15" s="56"/>
      <c r="F15" s="56"/>
      <c r="G15" s="56"/>
      <c r="H15" s="56"/>
      <c r="I15" s="56"/>
      <c r="J15" s="56"/>
      <c r="K15" s="6"/>
      <c r="L15" s="4"/>
    </row>
    <row r="16" spans="1:12" x14ac:dyDescent="0.25">
      <c r="A16" s="165" t="s">
        <v>4</v>
      </c>
      <c r="B16" s="166"/>
      <c r="C16" s="166"/>
      <c r="D16" s="56"/>
      <c r="E16" s="56"/>
      <c r="F16" s="56"/>
      <c r="G16" s="56"/>
      <c r="H16" s="56"/>
      <c r="I16" s="56"/>
      <c r="J16" s="56"/>
      <c r="K16" s="6">
        <v>16</v>
      </c>
      <c r="L16" s="4"/>
    </row>
    <row r="17" spans="1:12" x14ac:dyDescent="0.25">
      <c r="A17" s="6" t="s">
        <v>22</v>
      </c>
      <c r="B17" s="8"/>
      <c r="C17" s="8"/>
      <c r="D17" s="8"/>
      <c r="E17" s="8"/>
      <c r="F17" s="8"/>
      <c r="G17" s="8"/>
      <c r="H17" s="8"/>
      <c r="I17" s="8"/>
      <c r="J17" s="8"/>
      <c r="K17" s="6"/>
      <c r="L17" s="4"/>
    </row>
    <row r="18" spans="1:12" x14ac:dyDescent="0.25">
      <c r="A18" s="6" t="s">
        <v>31</v>
      </c>
      <c r="B18" s="8"/>
      <c r="C18" s="8"/>
      <c r="D18" s="8"/>
      <c r="E18" s="8"/>
      <c r="F18" s="8"/>
      <c r="G18" s="8"/>
      <c r="H18" s="8"/>
      <c r="I18" s="8"/>
      <c r="J18" s="8"/>
      <c r="K18" s="6"/>
      <c r="L18" s="4"/>
    </row>
    <row r="19" spans="1:12" x14ac:dyDescent="0.25">
      <c r="A19" s="6" t="s">
        <v>8</v>
      </c>
      <c r="B19" s="8"/>
      <c r="C19" s="3"/>
      <c r="D19" s="56"/>
      <c r="E19" s="56"/>
      <c r="F19" s="56"/>
      <c r="G19" s="56"/>
      <c r="H19" s="56"/>
      <c r="I19" s="56"/>
      <c r="J19" s="56"/>
      <c r="K19" s="6"/>
      <c r="L19" s="4"/>
    </row>
    <row r="20" spans="1:12" x14ac:dyDescent="0.25">
      <c r="A20" s="165" t="s">
        <v>5</v>
      </c>
      <c r="B20" s="165"/>
      <c r="C20" s="165"/>
      <c r="D20" s="54"/>
      <c r="E20" s="54"/>
      <c r="F20" s="54"/>
      <c r="G20" s="54"/>
      <c r="H20" s="54"/>
      <c r="I20" s="54"/>
      <c r="J20" s="54"/>
      <c r="K20" s="6">
        <v>16</v>
      </c>
      <c r="L20" s="4"/>
    </row>
    <row r="21" spans="1:12" x14ac:dyDescent="0.25">
      <c r="A21" s="6" t="s">
        <v>32</v>
      </c>
      <c r="B21" s="8">
        <f>SUM(C21:J21)</f>
        <v>6</v>
      </c>
      <c r="C21" s="8">
        <v>1</v>
      </c>
      <c r="D21" s="8">
        <v>3</v>
      </c>
      <c r="E21" s="8"/>
      <c r="F21" s="8"/>
      <c r="G21" s="8"/>
      <c r="H21" s="8">
        <v>1</v>
      </c>
      <c r="I21" s="8">
        <v>1</v>
      </c>
      <c r="J21" s="8"/>
      <c r="K21" s="6"/>
      <c r="L21" s="4"/>
    </row>
    <row r="22" spans="1:12" x14ac:dyDescent="0.25">
      <c r="A22" s="6" t="s">
        <v>6</v>
      </c>
      <c r="B22" s="8">
        <f>SUM(D22:J22)</f>
        <v>4</v>
      </c>
      <c r="C22" s="8">
        <v>2</v>
      </c>
      <c r="D22" s="8"/>
      <c r="E22" s="8"/>
      <c r="F22" s="8"/>
      <c r="G22" s="8"/>
      <c r="H22" s="8">
        <v>1</v>
      </c>
      <c r="I22" s="8">
        <v>2</v>
      </c>
      <c r="J22" s="8">
        <v>1</v>
      </c>
      <c r="K22" s="6"/>
      <c r="L22" s="4"/>
    </row>
    <row r="23" spans="1:12" x14ac:dyDescent="0.25">
      <c r="A23" s="6" t="s">
        <v>7</v>
      </c>
      <c r="B23" s="8">
        <f>SUM(D23:J23)</f>
        <v>3</v>
      </c>
      <c r="C23" s="8">
        <v>3</v>
      </c>
      <c r="D23" s="8"/>
      <c r="E23" s="8"/>
      <c r="F23" s="8"/>
      <c r="G23" s="8"/>
      <c r="H23" s="8"/>
      <c r="I23" s="8">
        <v>3</v>
      </c>
      <c r="J23" s="8"/>
      <c r="K23" s="6"/>
      <c r="L23" s="4"/>
    </row>
    <row r="24" spans="1:12" x14ac:dyDescent="0.25">
      <c r="A24" s="6" t="s">
        <v>8</v>
      </c>
      <c r="B24" s="9"/>
      <c r="C24" s="3"/>
      <c r="D24" s="56"/>
      <c r="E24" s="56"/>
      <c r="F24" s="56"/>
      <c r="G24" s="56"/>
      <c r="H24" s="56"/>
      <c r="I24" s="56"/>
      <c r="J24" s="56"/>
      <c r="K24" s="6"/>
      <c r="L24" s="4"/>
    </row>
    <row r="25" spans="1:12" x14ac:dyDescent="0.25">
      <c r="A25" s="165" t="s">
        <v>9</v>
      </c>
      <c r="B25" s="166"/>
      <c r="C25" s="166"/>
      <c r="D25" s="56"/>
      <c r="E25" s="56"/>
      <c r="F25" s="56"/>
      <c r="G25" s="56"/>
      <c r="H25" s="56"/>
      <c r="I25" s="56"/>
      <c r="J25" s="56"/>
      <c r="K25" s="3">
        <v>4</v>
      </c>
      <c r="L25" s="4"/>
    </row>
    <row r="26" spans="1:12" x14ac:dyDescent="0.25">
      <c r="A26" s="6" t="s">
        <v>10</v>
      </c>
      <c r="B26" s="8">
        <f>SUM(D26:J26)</f>
        <v>3</v>
      </c>
      <c r="C26" s="8">
        <v>1</v>
      </c>
      <c r="D26" s="8">
        <v>2</v>
      </c>
      <c r="E26" s="8"/>
      <c r="F26" s="8"/>
      <c r="G26" s="8"/>
      <c r="H26" s="8"/>
      <c r="I26" s="8">
        <v>1</v>
      </c>
      <c r="J26" s="8"/>
      <c r="K26" s="6"/>
      <c r="L26" s="4"/>
    </row>
    <row r="27" spans="1:12" x14ac:dyDescent="0.25">
      <c r="A27" s="6" t="s">
        <v>34</v>
      </c>
      <c r="B27" s="8"/>
      <c r="C27" s="8"/>
      <c r="D27" s="8"/>
      <c r="E27" s="8"/>
      <c r="F27" s="8"/>
      <c r="G27" s="8"/>
      <c r="H27" s="8"/>
      <c r="I27" s="8"/>
      <c r="J27" s="8"/>
      <c r="K27" s="6"/>
      <c r="L27" s="4"/>
    </row>
    <row r="28" spans="1:12" x14ac:dyDescent="0.25">
      <c r="A28" s="6" t="s">
        <v>8</v>
      </c>
      <c r="B28" s="9"/>
      <c r="C28" s="3"/>
      <c r="D28" s="56"/>
      <c r="E28" s="56"/>
      <c r="F28" s="56"/>
      <c r="G28" s="56"/>
      <c r="H28" s="56"/>
      <c r="I28" s="56"/>
      <c r="J28" s="56"/>
      <c r="K28" s="6"/>
      <c r="L28" s="4"/>
    </row>
    <row r="29" spans="1:12" x14ac:dyDescent="0.25">
      <c r="A29" s="165" t="s">
        <v>11</v>
      </c>
      <c r="B29" s="166"/>
      <c r="C29" s="166"/>
      <c r="D29" s="56"/>
      <c r="E29" s="56"/>
      <c r="F29" s="56"/>
      <c r="G29" s="56"/>
      <c r="H29" s="56"/>
      <c r="I29" s="56"/>
      <c r="J29" s="56"/>
      <c r="K29" s="3">
        <v>13</v>
      </c>
      <c r="L29" s="4"/>
    </row>
    <row r="30" spans="1:12" x14ac:dyDescent="0.25">
      <c r="A30" s="6" t="s">
        <v>12</v>
      </c>
      <c r="B30" s="8">
        <v>1</v>
      </c>
      <c r="C30" s="8"/>
      <c r="D30" s="8">
        <v>1</v>
      </c>
      <c r="E30" s="8"/>
      <c r="F30" s="8"/>
      <c r="G30" s="8"/>
      <c r="H30" s="8"/>
      <c r="I30" s="8"/>
      <c r="J30" s="8"/>
      <c r="K30" s="6"/>
      <c r="L30" s="4"/>
    </row>
    <row r="31" spans="1:12" x14ac:dyDescent="0.25">
      <c r="A31" s="6" t="s">
        <v>18</v>
      </c>
      <c r="B31" s="8">
        <v>1</v>
      </c>
      <c r="C31" s="8"/>
      <c r="D31" s="8"/>
      <c r="E31" s="8"/>
      <c r="F31" s="8"/>
      <c r="G31" s="8"/>
      <c r="H31" s="8">
        <v>1</v>
      </c>
      <c r="I31" s="8"/>
      <c r="J31" s="8"/>
      <c r="K31" s="6"/>
      <c r="L31" s="4"/>
    </row>
    <row r="32" spans="1:12" x14ac:dyDescent="0.25">
      <c r="A32" s="6" t="s">
        <v>33</v>
      </c>
      <c r="B32" s="8"/>
      <c r="C32" s="8"/>
      <c r="D32" s="8"/>
      <c r="E32" s="8"/>
      <c r="F32" s="8"/>
      <c r="G32" s="8"/>
      <c r="H32" s="8"/>
      <c r="I32" s="8"/>
      <c r="J32" s="8"/>
      <c r="K32" s="6"/>
      <c r="L32" s="4"/>
    </row>
    <row r="33" spans="1:12" x14ac:dyDescent="0.25">
      <c r="A33" s="6" t="s">
        <v>8</v>
      </c>
      <c r="B33" s="9"/>
      <c r="C33" s="3"/>
      <c r="D33" s="56"/>
      <c r="E33" s="56"/>
      <c r="F33" s="56"/>
      <c r="G33" s="56"/>
      <c r="H33" s="56"/>
      <c r="I33" s="56"/>
      <c r="J33" s="56"/>
      <c r="K33" s="6"/>
      <c r="L33" s="4"/>
    </row>
    <row r="34" spans="1:12" x14ac:dyDescent="0.25">
      <c r="A34" s="165" t="s">
        <v>13</v>
      </c>
      <c r="B34" s="166"/>
      <c r="C34" s="166"/>
      <c r="D34" s="56"/>
      <c r="E34" s="56"/>
      <c r="F34" s="56"/>
      <c r="G34" s="56"/>
      <c r="H34" s="56"/>
      <c r="I34" s="56"/>
      <c r="J34" s="56"/>
      <c r="K34" s="3">
        <v>13</v>
      </c>
      <c r="L34" s="4"/>
    </row>
    <row r="35" spans="1:12" x14ac:dyDescent="0.25">
      <c r="A35" s="6" t="s">
        <v>15</v>
      </c>
      <c r="B35" s="8">
        <f>SUM(D35:J35)</f>
        <v>6</v>
      </c>
      <c r="C35" s="8">
        <v>1</v>
      </c>
      <c r="D35" s="8">
        <v>1</v>
      </c>
      <c r="E35" s="8">
        <v>2</v>
      </c>
      <c r="F35" s="8"/>
      <c r="G35" s="8"/>
      <c r="H35" s="8">
        <v>2</v>
      </c>
      <c r="I35" s="8">
        <v>1</v>
      </c>
      <c r="J35" s="8"/>
      <c r="K35" s="6"/>
      <c r="L35" s="4"/>
    </row>
    <row r="36" spans="1:12" x14ac:dyDescent="0.25">
      <c r="A36" s="6" t="s">
        <v>14</v>
      </c>
      <c r="B36" s="8">
        <f>SUM(D36:J36)</f>
        <v>1</v>
      </c>
      <c r="C36" s="8"/>
      <c r="D36" s="8"/>
      <c r="E36" s="8"/>
      <c r="F36" s="8"/>
      <c r="G36" s="8">
        <v>1</v>
      </c>
      <c r="H36" s="8"/>
      <c r="I36" s="8"/>
      <c r="J36" s="8"/>
      <c r="K36" s="6"/>
      <c r="L36" s="4"/>
    </row>
    <row r="37" spans="1:12" x14ac:dyDescent="0.25">
      <c r="A37" s="6" t="s">
        <v>8</v>
      </c>
      <c r="B37" s="8"/>
      <c r="C37" s="2"/>
      <c r="D37" s="2"/>
      <c r="E37" s="2"/>
      <c r="F37" s="2"/>
      <c r="G37" s="2"/>
      <c r="H37" s="2"/>
      <c r="I37" s="2"/>
      <c r="J37" s="2"/>
      <c r="K37" s="6"/>
      <c r="L37" s="4"/>
    </row>
    <row r="38" spans="1:12" x14ac:dyDescent="0.25">
      <c r="A38" s="6" t="s">
        <v>17</v>
      </c>
      <c r="B38" s="8">
        <f>SUM(B3:B8,B13,B21:B23,B26,B30:B31,B35:B36)</f>
        <v>301</v>
      </c>
      <c r="C38" s="6">
        <f>SUM(C3,C4,C5,C6,C7,C8,C10,C11,C13,C14,C15,C17,C18,A20,C21,C19,A20,C22,C23,C26,C27,C28,C30,C31,C32,C35,C36,C37)</f>
        <v>157</v>
      </c>
      <c r="D38" s="54">
        <f t="shared" ref="D38:J38" si="1">SUM(D3:D37)</f>
        <v>17</v>
      </c>
      <c r="E38" s="54">
        <f t="shared" si="1"/>
        <v>50</v>
      </c>
      <c r="F38" s="54">
        <f t="shared" si="1"/>
        <v>3</v>
      </c>
      <c r="G38" s="54">
        <f t="shared" si="1"/>
        <v>1</v>
      </c>
      <c r="H38" s="54">
        <f t="shared" si="1"/>
        <v>64</v>
      </c>
      <c r="I38" s="54">
        <f t="shared" si="1"/>
        <v>158</v>
      </c>
      <c r="J38" s="54">
        <f t="shared" si="1"/>
        <v>7</v>
      </c>
      <c r="K38" s="2">
        <f>SUM(K3:K8,K9,K12,K16,K20,K25,K29,K34)</f>
        <v>140</v>
      </c>
      <c r="L38" s="4"/>
    </row>
  </sheetData>
  <mergeCells count="13">
    <mergeCell ref="A34:C34"/>
    <mergeCell ref="A9:C9"/>
    <mergeCell ref="A12:C12"/>
    <mergeCell ref="A29:C29"/>
    <mergeCell ref="A16:C16"/>
    <mergeCell ref="A20:C20"/>
    <mergeCell ref="A25:C25"/>
    <mergeCell ref="L1:L2"/>
    <mergeCell ref="A1:A2"/>
    <mergeCell ref="B1:B2"/>
    <mergeCell ref="C1:C2"/>
    <mergeCell ref="K1:K2"/>
    <mergeCell ref="D1:J1"/>
  </mergeCells>
  <pageMargins left="0.7" right="0.7" top="0.75" bottom="0.75" header="0.3" footer="0.3"/>
  <pageSetup paperSize="9" scale="45"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05" t="s">
        <v>42</v>
      </c>
      <c r="E2" s="103" t="s">
        <v>43</v>
      </c>
      <c r="F2" s="105" t="s">
        <v>45</v>
      </c>
      <c r="G2" s="105" t="s">
        <v>46</v>
      </c>
      <c r="H2" s="105" t="s">
        <v>47</v>
      </c>
      <c r="I2" s="105" t="s">
        <v>41</v>
      </c>
      <c r="J2" s="105" t="s">
        <v>44</v>
      </c>
      <c r="K2" s="171"/>
      <c r="L2" s="167"/>
    </row>
    <row r="3" spans="1:12" x14ac:dyDescent="0.25">
      <c r="A3" s="103" t="s">
        <v>23</v>
      </c>
      <c r="B3" s="103"/>
      <c r="C3" s="103"/>
      <c r="D3" s="8"/>
      <c r="E3" s="8"/>
      <c r="F3" s="8"/>
      <c r="G3" s="8"/>
      <c r="H3" s="8"/>
      <c r="I3" s="8"/>
      <c r="J3" s="8"/>
      <c r="K3" s="103"/>
      <c r="L3" s="103">
        <v>9</v>
      </c>
    </row>
    <row r="4" spans="1:12" x14ac:dyDescent="0.25">
      <c r="A4" s="103" t="s">
        <v>24</v>
      </c>
      <c r="B4" s="103">
        <v>1</v>
      </c>
      <c r="C4" s="103">
        <v>1</v>
      </c>
      <c r="D4" s="8"/>
      <c r="E4" s="8"/>
      <c r="F4" s="8"/>
      <c r="G4" s="8"/>
      <c r="H4" s="8"/>
      <c r="I4" s="8">
        <v>1</v>
      </c>
      <c r="J4" s="8"/>
      <c r="K4" s="103">
        <v>1</v>
      </c>
      <c r="L4" s="103">
        <v>11</v>
      </c>
    </row>
    <row r="5" spans="1:12" x14ac:dyDescent="0.25">
      <c r="A5" s="103" t="s">
        <v>25</v>
      </c>
      <c r="B5" s="103"/>
      <c r="C5" s="103"/>
      <c r="D5" s="8"/>
      <c r="E5" s="8"/>
      <c r="F5" s="8"/>
      <c r="G5" s="8"/>
      <c r="H5" s="8"/>
      <c r="I5" s="8"/>
      <c r="J5" s="8"/>
      <c r="K5" s="103"/>
      <c r="L5" s="103">
        <v>14</v>
      </c>
    </row>
    <row r="6" spans="1:12" x14ac:dyDescent="0.25">
      <c r="A6" s="103" t="s">
        <v>26</v>
      </c>
      <c r="B6" s="103">
        <v>1</v>
      </c>
      <c r="C6" s="103">
        <v>1</v>
      </c>
      <c r="D6" s="8"/>
      <c r="E6" s="8"/>
      <c r="F6" s="8"/>
      <c r="G6" s="8"/>
      <c r="H6" s="8"/>
      <c r="I6" s="8">
        <v>1</v>
      </c>
      <c r="J6" s="8"/>
      <c r="K6" s="103"/>
      <c r="L6" s="103">
        <v>10</v>
      </c>
    </row>
    <row r="7" spans="1:12" x14ac:dyDescent="0.25">
      <c r="A7" s="103" t="s">
        <v>27</v>
      </c>
      <c r="B7" s="103">
        <v>2</v>
      </c>
      <c r="C7" s="103"/>
      <c r="D7" s="8"/>
      <c r="E7" s="8"/>
      <c r="F7" s="8"/>
      <c r="G7" s="8"/>
      <c r="H7" s="8">
        <v>2</v>
      </c>
      <c r="I7" s="8"/>
      <c r="J7" s="8"/>
      <c r="K7" s="103"/>
      <c r="L7" s="103">
        <v>2</v>
      </c>
    </row>
    <row r="8" spans="1:12" x14ac:dyDescent="0.25">
      <c r="A8" s="103" t="s">
        <v>28</v>
      </c>
      <c r="B8" s="103">
        <v>4</v>
      </c>
      <c r="C8" s="103">
        <v>3</v>
      </c>
      <c r="D8" s="8"/>
      <c r="E8" s="8"/>
      <c r="F8" s="8"/>
      <c r="G8" s="8"/>
      <c r="H8" s="8">
        <v>1</v>
      </c>
      <c r="I8" s="8">
        <v>3</v>
      </c>
      <c r="J8" s="8"/>
      <c r="K8" s="103">
        <v>67</v>
      </c>
      <c r="L8" s="103">
        <v>12</v>
      </c>
    </row>
    <row r="9" spans="1:12" x14ac:dyDescent="0.25">
      <c r="A9" s="165" t="s">
        <v>1</v>
      </c>
      <c r="B9" s="165"/>
      <c r="C9" s="165"/>
      <c r="D9" s="104"/>
      <c r="E9" s="104"/>
      <c r="F9" s="104"/>
      <c r="G9" s="104"/>
      <c r="H9" s="104"/>
      <c r="I9" s="104"/>
      <c r="J9" s="104"/>
      <c r="K9" s="4"/>
      <c r="L9" s="103">
        <v>6</v>
      </c>
    </row>
    <row r="10" spans="1:12" x14ac:dyDescent="0.25">
      <c r="A10" s="103" t="s">
        <v>2</v>
      </c>
      <c r="B10" s="103"/>
      <c r="C10" s="103"/>
      <c r="D10" s="8"/>
      <c r="E10" s="8"/>
      <c r="F10" s="8"/>
      <c r="G10" s="8"/>
      <c r="H10" s="8"/>
      <c r="I10" s="8"/>
      <c r="J10" s="8"/>
      <c r="K10" s="103"/>
      <c r="L10" s="103"/>
    </row>
    <row r="11" spans="1:12" x14ac:dyDescent="0.25">
      <c r="A11" s="103" t="s">
        <v>8</v>
      </c>
      <c r="B11" s="103"/>
      <c r="C11" s="103"/>
      <c r="D11" s="8"/>
      <c r="E11" s="8"/>
      <c r="F11" s="8"/>
      <c r="G11" s="8"/>
      <c r="H11" s="8"/>
      <c r="I11" s="8"/>
      <c r="J11" s="8"/>
      <c r="K11" s="103"/>
      <c r="L11" s="103"/>
    </row>
    <row r="12" spans="1:12" x14ac:dyDescent="0.25">
      <c r="A12" s="176" t="s">
        <v>3</v>
      </c>
      <c r="B12" s="177"/>
      <c r="C12" s="177"/>
      <c r="D12" s="104"/>
      <c r="E12" s="104"/>
      <c r="F12" s="104"/>
      <c r="G12" s="104"/>
      <c r="H12" s="104"/>
      <c r="I12" s="104"/>
      <c r="J12" s="104"/>
      <c r="K12" s="4"/>
      <c r="L12" s="103">
        <v>14</v>
      </c>
    </row>
    <row r="13" spans="1:12" x14ac:dyDescent="0.25">
      <c r="A13" s="103" t="s">
        <v>29</v>
      </c>
      <c r="B13" s="103">
        <v>1</v>
      </c>
      <c r="C13" s="103">
        <v>1</v>
      </c>
      <c r="D13" s="8"/>
      <c r="E13" s="8"/>
      <c r="F13" s="8"/>
      <c r="G13" s="8"/>
      <c r="H13" s="8"/>
      <c r="I13" s="8">
        <v>1</v>
      </c>
      <c r="J13" s="8"/>
      <c r="K13" s="103"/>
      <c r="L13" s="103"/>
    </row>
    <row r="14" spans="1:12" x14ac:dyDescent="0.25">
      <c r="A14" s="103" t="s">
        <v>30</v>
      </c>
      <c r="B14" s="103"/>
      <c r="C14" s="103"/>
      <c r="D14" s="8"/>
      <c r="E14" s="8"/>
      <c r="F14" s="8"/>
      <c r="G14" s="8"/>
      <c r="H14" s="8"/>
      <c r="I14" s="8"/>
      <c r="J14" s="8"/>
      <c r="K14" s="103"/>
      <c r="L14" s="103"/>
    </row>
    <row r="15" spans="1:12" x14ac:dyDescent="0.25">
      <c r="A15" s="103" t="s">
        <v>8</v>
      </c>
      <c r="B15" s="103"/>
      <c r="C15" s="103"/>
      <c r="D15" s="104"/>
      <c r="E15" s="104"/>
      <c r="F15" s="104"/>
      <c r="G15" s="104"/>
      <c r="H15" s="104"/>
      <c r="I15" s="104"/>
      <c r="J15" s="104"/>
      <c r="K15" s="103"/>
      <c r="L15" s="103"/>
    </row>
    <row r="16" spans="1:12" x14ac:dyDescent="0.25">
      <c r="A16" s="165" t="s">
        <v>4</v>
      </c>
      <c r="B16" s="165"/>
      <c r="C16" s="165"/>
      <c r="D16" s="104"/>
      <c r="E16" s="104"/>
      <c r="F16" s="104"/>
      <c r="G16" s="104"/>
      <c r="H16" s="104"/>
      <c r="I16" s="104"/>
      <c r="J16" s="104"/>
      <c r="K16" s="4"/>
      <c r="L16" s="103">
        <v>16</v>
      </c>
    </row>
    <row r="17" spans="1:12" x14ac:dyDescent="0.25">
      <c r="A17" s="103" t="s">
        <v>22</v>
      </c>
      <c r="B17" s="8"/>
      <c r="C17" s="104"/>
      <c r="D17" s="8"/>
      <c r="E17" s="8"/>
      <c r="F17" s="8"/>
      <c r="G17" s="8"/>
      <c r="H17" s="8"/>
      <c r="I17" s="8"/>
      <c r="J17" s="8"/>
      <c r="K17" s="104"/>
      <c r="L17" s="103"/>
    </row>
    <row r="18" spans="1:12" x14ac:dyDescent="0.25">
      <c r="A18" s="103" t="s">
        <v>31</v>
      </c>
      <c r="B18" s="8"/>
      <c r="C18" s="104"/>
      <c r="D18" s="8"/>
      <c r="E18" s="8"/>
      <c r="F18" s="8"/>
      <c r="G18" s="8"/>
      <c r="H18" s="8"/>
      <c r="I18" s="8"/>
      <c r="J18" s="8"/>
      <c r="K18" s="103"/>
      <c r="L18" s="103"/>
    </row>
    <row r="19" spans="1:12" x14ac:dyDescent="0.25">
      <c r="A19" s="103" t="s">
        <v>8</v>
      </c>
      <c r="B19" s="106"/>
      <c r="C19" s="104"/>
      <c r="D19" s="104"/>
      <c r="E19" s="104"/>
      <c r="F19" s="104"/>
      <c r="G19" s="104"/>
      <c r="H19" s="104"/>
      <c r="I19" s="104"/>
      <c r="J19" s="104"/>
      <c r="K19" s="103"/>
      <c r="L19" s="103"/>
    </row>
    <row r="20" spans="1:12" x14ac:dyDescent="0.25">
      <c r="A20" s="165" t="s">
        <v>5</v>
      </c>
      <c r="B20" s="165"/>
      <c r="C20" s="165"/>
      <c r="D20" s="103"/>
      <c r="E20" s="103"/>
      <c r="F20" s="103"/>
      <c r="G20" s="103"/>
      <c r="H20" s="103"/>
      <c r="I20" s="103"/>
      <c r="J20" s="103"/>
      <c r="K20" s="4"/>
      <c r="L20" s="103">
        <v>16</v>
      </c>
    </row>
    <row r="21" spans="1:12" x14ac:dyDescent="0.25">
      <c r="A21" s="103" t="s">
        <v>0</v>
      </c>
      <c r="B21" s="103">
        <v>1</v>
      </c>
      <c r="C21" s="103">
        <v>1</v>
      </c>
      <c r="D21" s="8"/>
      <c r="E21" s="8"/>
      <c r="F21" s="8"/>
      <c r="G21" s="8"/>
      <c r="H21" s="8"/>
      <c r="I21" s="8">
        <v>1</v>
      </c>
      <c r="J21" s="8"/>
      <c r="K21" s="103"/>
      <c r="L21" s="103"/>
    </row>
    <row r="22" spans="1:12" x14ac:dyDescent="0.25">
      <c r="A22" s="103" t="s">
        <v>6</v>
      </c>
      <c r="B22" s="103"/>
      <c r="C22" s="103"/>
      <c r="D22" s="8"/>
      <c r="E22" s="8"/>
      <c r="F22" s="8"/>
      <c r="G22" s="8"/>
      <c r="H22" s="8"/>
      <c r="I22" s="8"/>
      <c r="J22" s="8"/>
      <c r="K22" s="103"/>
      <c r="L22" s="103"/>
    </row>
    <row r="23" spans="1:12" x14ac:dyDescent="0.25">
      <c r="A23" s="103" t="s">
        <v>48</v>
      </c>
      <c r="B23" s="103"/>
      <c r="C23" s="103"/>
      <c r="D23" s="8"/>
      <c r="E23" s="8"/>
      <c r="F23" s="8"/>
      <c r="G23" s="8"/>
      <c r="H23" s="8"/>
      <c r="I23" s="8"/>
      <c r="J23" s="8"/>
      <c r="K23" s="103"/>
      <c r="L23" s="103"/>
    </row>
    <row r="24" spans="1:12" x14ac:dyDescent="0.25">
      <c r="A24" s="103" t="s">
        <v>7</v>
      </c>
      <c r="B24" s="103"/>
      <c r="C24" s="103"/>
      <c r="D24" s="104"/>
      <c r="E24" s="104"/>
      <c r="F24" s="104"/>
      <c r="G24" s="104"/>
      <c r="H24" s="104"/>
      <c r="I24" s="104"/>
      <c r="J24" s="104"/>
      <c r="K24" s="103"/>
      <c r="L24" s="103"/>
    </row>
    <row r="25" spans="1:12" x14ac:dyDescent="0.25">
      <c r="A25" s="103" t="s">
        <v>8</v>
      </c>
      <c r="B25" s="103"/>
      <c r="C25" s="103"/>
      <c r="D25" s="104"/>
      <c r="E25" s="104"/>
      <c r="F25" s="104"/>
      <c r="G25" s="104"/>
      <c r="H25" s="104"/>
      <c r="I25" s="104"/>
      <c r="J25" s="104"/>
      <c r="K25" s="103"/>
      <c r="L25" s="103"/>
    </row>
    <row r="26" spans="1:12" x14ac:dyDescent="0.25">
      <c r="A26" s="165" t="s">
        <v>9</v>
      </c>
      <c r="B26" s="165"/>
      <c r="C26" s="165"/>
      <c r="D26" s="8"/>
      <c r="E26" s="8"/>
      <c r="F26" s="8"/>
      <c r="G26" s="8"/>
      <c r="H26" s="8"/>
      <c r="I26" s="8"/>
      <c r="J26" s="8"/>
      <c r="K26" s="4"/>
      <c r="L26" s="104">
        <v>4</v>
      </c>
    </row>
    <row r="27" spans="1:12" x14ac:dyDescent="0.25">
      <c r="A27" s="103" t="s">
        <v>10</v>
      </c>
      <c r="B27" s="107"/>
      <c r="C27" s="103"/>
      <c r="D27" s="8"/>
      <c r="E27" s="8"/>
      <c r="F27" s="8"/>
      <c r="G27" s="8"/>
      <c r="H27" s="8"/>
      <c r="I27" s="8"/>
      <c r="J27" s="8"/>
      <c r="K27" s="103"/>
      <c r="L27" s="103"/>
    </row>
    <row r="28" spans="1:12" x14ac:dyDescent="0.25">
      <c r="A28" s="103" t="s">
        <v>34</v>
      </c>
      <c r="B28" s="107"/>
      <c r="C28" s="103"/>
      <c r="D28" s="104"/>
      <c r="E28" s="104"/>
      <c r="F28" s="104"/>
      <c r="G28" s="104"/>
      <c r="H28" s="104"/>
      <c r="I28" s="104"/>
      <c r="J28" s="104"/>
      <c r="K28" s="103"/>
      <c r="L28" s="103"/>
    </row>
    <row r="29" spans="1:12" x14ac:dyDescent="0.25">
      <c r="A29" s="103" t="s">
        <v>8</v>
      </c>
      <c r="B29" s="103"/>
      <c r="C29" s="103"/>
      <c r="D29" s="104"/>
      <c r="E29" s="104"/>
      <c r="F29" s="104"/>
      <c r="G29" s="104"/>
      <c r="H29" s="104"/>
      <c r="I29" s="104"/>
      <c r="J29" s="104"/>
      <c r="K29" s="103"/>
      <c r="L29" s="103"/>
    </row>
    <row r="30" spans="1:12" x14ac:dyDescent="0.25">
      <c r="A30" s="165" t="s">
        <v>11</v>
      </c>
      <c r="B30" s="165"/>
      <c r="C30" s="165"/>
      <c r="D30" s="8"/>
      <c r="E30" s="8"/>
      <c r="F30" s="8"/>
      <c r="G30" s="8"/>
      <c r="H30" s="8"/>
      <c r="I30" s="8"/>
      <c r="J30" s="8"/>
      <c r="K30" s="4"/>
      <c r="L30" s="104">
        <v>13</v>
      </c>
    </row>
    <row r="31" spans="1:12" x14ac:dyDescent="0.25">
      <c r="A31" s="103" t="s">
        <v>12</v>
      </c>
      <c r="B31" s="103"/>
      <c r="C31" s="103"/>
      <c r="D31" s="8"/>
      <c r="E31" s="8"/>
      <c r="F31" s="8"/>
      <c r="G31" s="8"/>
      <c r="H31" s="8"/>
      <c r="I31" s="8"/>
      <c r="J31" s="8"/>
      <c r="K31" s="103"/>
      <c r="L31" s="103"/>
    </row>
    <row r="32" spans="1:12" x14ac:dyDescent="0.25">
      <c r="A32" s="103" t="s">
        <v>18</v>
      </c>
      <c r="B32" s="103"/>
      <c r="C32" s="103"/>
      <c r="D32" s="8"/>
      <c r="E32" s="8"/>
      <c r="F32" s="8"/>
      <c r="G32" s="8"/>
      <c r="H32" s="8"/>
      <c r="I32" s="8"/>
      <c r="J32" s="8"/>
      <c r="K32" s="103"/>
      <c r="L32" s="103"/>
    </row>
    <row r="33" spans="1:12" x14ac:dyDescent="0.25">
      <c r="A33" s="103" t="s">
        <v>19</v>
      </c>
      <c r="B33" s="103"/>
      <c r="C33" s="103"/>
      <c r="D33" s="104"/>
      <c r="E33" s="104"/>
      <c r="F33" s="104"/>
      <c r="G33" s="104"/>
      <c r="H33" s="104"/>
      <c r="I33" s="104"/>
      <c r="J33" s="104"/>
      <c r="K33" s="103"/>
      <c r="L33" s="103"/>
    </row>
    <row r="34" spans="1:12" x14ac:dyDescent="0.25">
      <c r="A34" s="103" t="s">
        <v>8</v>
      </c>
      <c r="B34" s="103"/>
      <c r="C34" s="103"/>
      <c r="D34" s="104"/>
      <c r="E34" s="104"/>
      <c r="F34" s="104"/>
      <c r="G34" s="104"/>
      <c r="H34" s="104"/>
      <c r="I34" s="104"/>
      <c r="J34" s="104"/>
      <c r="K34" s="103"/>
      <c r="L34" s="103"/>
    </row>
    <row r="35" spans="1:12" x14ac:dyDescent="0.25">
      <c r="A35" s="176" t="s">
        <v>13</v>
      </c>
      <c r="B35" s="177"/>
      <c r="C35" s="177"/>
      <c r="D35" s="8"/>
      <c r="E35" s="8"/>
      <c r="F35" s="8"/>
      <c r="G35" s="8"/>
      <c r="H35" s="8"/>
      <c r="I35" s="8"/>
      <c r="J35" s="8"/>
      <c r="K35" s="4"/>
      <c r="L35" s="104">
        <v>13</v>
      </c>
    </row>
    <row r="36" spans="1:12" x14ac:dyDescent="0.25">
      <c r="A36" s="103" t="s">
        <v>15</v>
      </c>
      <c r="B36" s="103"/>
      <c r="C36" s="103"/>
      <c r="D36" s="8"/>
      <c r="E36" s="8"/>
      <c r="F36" s="8"/>
      <c r="G36" s="8"/>
      <c r="H36" s="8"/>
      <c r="I36" s="8"/>
      <c r="J36" s="8"/>
      <c r="K36" s="103"/>
      <c r="L36" s="103"/>
    </row>
    <row r="37" spans="1:12" x14ac:dyDescent="0.25">
      <c r="A37" s="103" t="s">
        <v>14</v>
      </c>
      <c r="B37" s="103"/>
      <c r="C37" s="103"/>
      <c r="D37" s="2"/>
      <c r="E37" s="2"/>
      <c r="F37" s="2"/>
      <c r="G37" s="103"/>
      <c r="H37" s="2"/>
      <c r="I37" s="103"/>
      <c r="J37" s="2"/>
      <c r="K37" s="103"/>
      <c r="L37" s="103"/>
    </row>
    <row r="38" spans="1:12" x14ac:dyDescent="0.25">
      <c r="A38" s="103" t="s">
        <v>37</v>
      </c>
      <c r="B38" s="8"/>
      <c r="C38" s="8"/>
      <c r="D38" s="103"/>
      <c r="E38" s="103"/>
      <c r="F38" s="103"/>
      <c r="G38" s="103"/>
      <c r="H38" s="103"/>
      <c r="I38" s="103"/>
      <c r="J38" s="103"/>
      <c r="K38" s="103"/>
      <c r="L38" s="103"/>
    </row>
    <row r="39" spans="1:12" x14ac:dyDescent="0.25">
      <c r="A39" s="103" t="s">
        <v>8</v>
      </c>
      <c r="B39" s="103"/>
      <c r="C39" s="103"/>
      <c r="D39" s="103"/>
      <c r="E39" s="103"/>
      <c r="F39" s="103"/>
      <c r="G39" s="103"/>
      <c r="H39" s="103"/>
      <c r="I39" s="103"/>
      <c r="J39" s="103"/>
      <c r="K39" s="103"/>
      <c r="L39" s="103"/>
    </row>
    <row r="40" spans="1:12" ht="31.5" x14ac:dyDescent="0.25">
      <c r="A40" s="105" t="s">
        <v>35</v>
      </c>
      <c r="B40" s="103"/>
      <c r="C40" s="103"/>
      <c r="D40" s="103"/>
      <c r="E40" s="103"/>
      <c r="F40" s="103"/>
      <c r="G40" s="103"/>
      <c r="H40" s="103"/>
      <c r="I40" s="103"/>
      <c r="J40" s="103"/>
      <c r="K40" s="103"/>
      <c r="L40" s="2"/>
    </row>
    <row r="41" spans="1:12" x14ac:dyDescent="0.25">
      <c r="A41" s="103" t="s">
        <v>17</v>
      </c>
      <c r="B41" s="103">
        <f>SUM(B3,B4,B5,B6,B7,B8,B10,B11,B13,B14,B15,B17,B18,B19,B21,B22,B23,B24,B25,B27,B29,B28,B31,B32,B33,B34,B36,B37,B38,B39,B40)</f>
        <v>10</v>
      </c>
      <c r="C41" s="103">
        <f>SUM(C3,C4,C5,C6,C7,C8,C10,C11,C13,C14,C15,C17,C18,C19,C21,C22,C23,C24,C27,C28,C29,C31,C32,C33,C34,C36,C37,C38,C39,C40)</f>
        <v>7</v>
      </c>
      <c r="D41" s="103"/>
      <c r="E41" s="103"/>
      <c r="F41" s="103"/>
      <c r="G41" s="103"/>
      <c r="H41" s="103"/>
      <c r="I41" s="103"/>
      <c r="J41" s="103"/>
      <c r="K41" s="103">
        <f>SUM(K3,K5,K6,K8,K13,K36)</f>
        <v>67</v>
      </c>
      <c r="L41" s="103">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10" t="s">
        <v>42</v>
      </c>
      <c r="E2" s="108" t="s">
        <v>43</v>
      </c>
      <c r="F2" s="110" t="s">
        <v>45</v>
      </c>
      <c r="G2" s="110" t="s">
        <v>46</v>
      </c>
      <c r="H2" s="110" t="s">
        <v>47</v>
      </c>
      <c r="I2" s="110" t="s">
        <v>41</v>
      </c>
      <c r="J2" s="110" t="s">
        <v>44</v>
      </c>
      <c r="K2" s="171"/>
      <c r="L2" s="167"/>
    </row>
    <row r="3" spans="1:12" x14ac:dyDescent="0.25">
      <c r="A3" s="108" t="s">
        <v>23</v>
      </c>
      <c r="B3" s="108">
        <v>1</v>
      </c>
      <c r="C3" s="108"/>
      <c r="D3" s="8"/>
      <c r="E3" s="8"/>
      <c r="F3" s="8"/>
      <c r="G3" s="8"/>
      <c r="H3" s="8">
        <v>1</v>
      </c>
      <c r="I3" s="8"/>
      <c r="J3" s="8"/>
      <c r="K3" s="108"/>
      <c r="L3" s="108">
        <v>9</v>
      </c>
    </row>
    <row r="4" spans="1:12" x14ac:dyDescent="0.25">
      <c r="A4" s="108" t="s">
        <v>24</v>
      </c>
      <c r="B4" s="108">
        <v>1</v>
      </c>
      <c r="C4" s="108"/>
      <c r="D4" s="8"/>
      <c r="E4" s="8"/>
      <c r="F4" s="8"/>
      <c r="G4" s="8"/>
      <c r="H4" s="8">
        <v>1</v>
      </c>
      <c r="I4" s="8"/>
      <c r="J4" s="8"/>
      <c r="K4" s="108"/>
      <c r="L4" s="108">
        <v>11</v>
      </c>
    </row>
    <row r="5" spans="1:12" x14ac:dyDescent="0.25">
      <c r="A5" s="108" t="s">
        <v>25</v>
      </c>
      <c r="B5" s="108">
        <v>1</v>
      </c>
      <c r="C5" s="108">
        <v>1</v>
      </c>
      <c r="D5" s="8"/>
      <c r="E5" s="8"/>
      <c r="F5" s="8"/>
      <c r="G5" s="8"/>
      <c r="H5" s="8"/>
      <c r="I5" s="8">
        <v>1</v>
      </c>
      <c r="J5" s="8"/>
      <c r="K5" s="108"/>
      <c r="L5" s="108">
        <v>14</v>
      </c>
    </row>
    <row r="6" spans="1:12" x14ac:dyDescent="0.25">
      <c r="A6" s="108" t="s">
        <v>26</v>
      </c>
      <c r="B6" s="108">
        <v>1</v>
      </c>
      <c r="C6" s="108">
        <v>1</v>
      </c>
      <c r="D6" s="8"/>
      <c r="E6" s="8"/>
      <c r="F6" s="8"/>
      <c r="G6" s="8"/>
      <c r="H6" s="8"/>
      <c r="I6" s="8">
        <v>1</v>
      </c>
      <c r="J6" s="8"/>
      <c r="K6" s="108"/>
      <c r="L6" s="108">
        <v>10</v>
      </c>
    </row>
    <row r="7" spans="1:12" x14ac:dyDescent="0.25">
      <c r="A7" s="108" t="s">
        <v>27</v>
      </c>
      <c r="B7" s="108"/>
      <c r="C7" s="108"/>
      <c r="D7" s="8"/>
      <c r="E7" s="8"/>
      <c r="F7" s="8"/>
      <c r="G7" s="8"/>
      <c r="H7" s="8"/>
      <c r="I7" s="8"/>
      <c r="J7" s="8"/>
      <c r="K7" s="108"/>
      <c r="L7" s="108">
        <v>2</v>
      </c>
    </row>
    <row r="8" spans="1:12" x14ac:dyDescent="0.25">
      <c r="A8" s="108" t="s">
        <v>28</v>
      </c>
      <c r="B8" s="108">
        <v>1</v>
      </c>
      <c r="C8" s="108">
        <v>1</v>
      </c>
      <c r="D8" s="8"/>
      <c r="E8" s="8"/>
      <c r="F8" s="8"/>
      <c r="G8" s="8"/>
      <c r="H8" s="8"/>
      <c r="I8" s="8">
        <v>1</v>
      </c>
      <c r="J8" s="8"/>
      <c r="K8" s="108">
        <v>68</v>
      </c>
      <c r="L8" s="108">
        <v>12</v>
      </c>
    </row>
    <row r="9" spans="1:12" x14ac:dyDescent="0.25">
      <c r="A9" s="165" t="s">
        <v>1</v>
      </c>
      <c r="B9" s="165"/>
      <c r="C9" s="165"/>
      <c r="D9" s="109"/>
      <c r="E9" s="109"/>
      <c r="F9" s="109"/>
      <c r="G9" s="109"/>
      <c r="H9" s="109"/>
      <c r="I9" s="109"/>
      <c r="J9" s="109"/>
      <c r="K9" s="4"/>
      <c r="L9" s="108">
        <v>6</v>
      </c>
    </row>
    <row r="10" spans="1:12" x14ac:dyDescent="0.25">
      <c r="A10" s="108" t="s">
        <v>2</v>
      </c>
      <c r="B10" s="108"/>
      <c r="C10" s="108"/>
      <c r="D10" s="8"/>
      <c r="E10" s="8"/>
      <c r="F10" s="8"/>
      <c r="G10" s="8"/>
      <c r="H10" s="8"/>
      <c r="I10" s="8"/>
      <c r="J10" s="8"/>
      <c r="K10" s="108"/>
      <c r="L10" s="108"/>
    </row>
    <row r="11" spans="1:12" x14ac:dyDescent="0.25">
      <c r="A11" s="108" t="s">
        <v>8</v>
      </c>
      <c r="B11" s="108"/>
      <c r="C11" s="108"/>
      <c r="D11" s="8"/>
      <c r="E11" s="8"/>
      <c r="F11" s="8"/>
      <c r="G11" s="8"/>
      <c r="H11" s="8"/>
      <c r="I11" s="8"/>
      <c r="J11" s="8"/>
      <c r="K11" s="108"/>
      <c r="L11" s="108"/>
    </row>
    <row r="12" spans="1:12" x14ac:dyDescent="0.25">
      <c r="A12" s="176" t="s">
        <v>3</v>
      </c>
      <c r="B12" s="177"/>
      <c r="C12" s="177"/>
      <c r="D12" s="109"/>
      <c r="E12" s="109"/>
      <c r="F12" s="109"/>
      <c r="G12" s="109"/>
      <c r="H12" s="109"/>
      <c r="I12" s="109"/>
      <c r="J12" s="109"/>
      <c r="K12" s="4"/>
      <c r="L12" s="108">
        <v>14</v>
      </c>
    </row>
    <row r="13" spans="1:12" x14ac:dyDescent="0.25">
      <c r="A13" s="108" t="s">
        <v>29</v>
      </c>
      <c r="B13" s="108">
        <v>1</v>
      </c>
      <c r="C13" s="108">
        <v>1</v>
      </c>
      <c r="D13" s="8"/>
      <c r="E13" s="8"/>
      <c r="F13" s="8"/>
      <c r="G13" s="8"/>
      <c r="H13" s="8"/>
      <c r="I13" s="8">
        <v>1</v>
      </c>
      <c r="J13" s="8"/>
      <c r="K13" s="108"/>
      <c r="L13" s="108"/>
    </row>
    <row r="14" spans="1:12" x14ac:dyDescent="0.25">
      <c r="A14" s="108" t="s">
        <v>30</v>
      </c>
      <c r="B14" s="108"/>
      <c r="C14" s="108"/>
      <c r="D14" s="8"/>
      <c r="E14" s="8"/>
      <c r="F14" s="8"/>
      <c r="G14" s="8"/>
      <c r="H14" s="8"/>
      <c r="I14" s="8"/>
      <c r="J14" s="8"/>
      <c r="K14" s="108"/>
      <c r="L14" s="108"/>
    </row>
    <row r="15" spans="1:12" x14ac:dyDescent="0.25">
      <c r="A15" s="108" t="s">
        <v>8</v>
      </c>
      <c r="B15" s="108"/>
      <c r="C15" s="108"/>
      <c r="D15" s="109"/>
      <c r="E15" s="109"/>
      <c r="F15" s="109"/>
      <c r="G15" s="109"/>
      <c r="H15" s="109"/>
      <c r="I15" s="109"/>
      <c r="J15" s="109"/>
      <c r="K15" s="108"/>
      <c r="L15" s="108"/>
    </row>
    <row r="16" spans="1:12" x14ac:dyDescent="0.25">
      <c r="A16" s="165" t="s">
        <v>4</v>
      </c>
      <c r="B16" s="165"/>
      <c r="C16" s="165"/>
      <c r="D16" s="109"/>
      <c r="E16" s="109"/>
      <c r="F16" s="109"/>
      <c r="G16" s="109"/>
      <c r="H16" s="109"/>
      <c r="I16" s="109"/>
      <c r="J16" s="109"/>
      <c r="K16" s="4"/>
      <c r="L16" s="108">
        <v>16</v>
      </c>
    </row>
    <row r="17" spans="1:12" x14ac:dyDescent="0.25">
      <c r="A17" s="108" t="s">
        <v>22</v>
      </c>
      <c r="B17" s="8"/>
      <c r="C17" s="109"/>
      <c r="D17" s="8"/>
      <c r="E17" s="8"/>
      <c r="F17" s="8"/>
      <c r="G17" s="8"/>
      <c r="H17" s="8"/>
      <c r="I17" s="8"/>
      <c r="J17" s="8"/>
      <c r="K17" s="109"/>
      <c r="L17" s="108"/>
    </row>
    <row r="18" spans="1:12" x14ac:dyDescent="0.25">
      <c r="A18" s="108" t="s">
        <v>31</v>
      </c>
      <c r="B18" s="8"/>
      <c r="C18" s="109"/>
      <c r="D18" s="8"/>
      <c r="E18" s="8"/>
      <c r="F18" s="8"/>
      <c r="G18" s="8"/>
      <c r="H18" s="8"/>
      <c r="I18" s="8"/>
      <c r="J18" s="8"/>
      <c r="K18" s="108"/>
      <c r="L18" s="108"/>
    </row>
    <row r="19" spans="1:12" x14ac:dyDescent="0.25">
      <c r="A19" s="108" t="s">
        <v>8</v>
      </c>
      <c r="B19" s="111"/>
      <c r="C19" s="109"/>
      <c r="D19" s="109"/>
      <c r="E19" s="109"/>
      <c r="F19" s="109"/>
      <c r="G19" s="109"/>
      <c r="H19" s="109"/>
      <c r="I19" s="109"/>
      <c r="J19" s="109"/>
      <c r="K19" s="108"/>
      <c r="L19" s="108"/>
    </row>
    <row r="20" spans="1:12" x14ac:dyDescent="0.25">
      <c r="A20" s="165" t="s">
        <v>5</v>
      </c>
      <c r="B20" s="165"/>
      <c r="C20" s="165"/>
      <c r="D20" s="108"/>
      <c r="E20" s="108"/>
      <c r="F20" s="108"/>
      <c r="G20" s="108"/>
      <c r="H20" s="108"/>
      <c r="I20" s="108"/>
      <c r="J20" s="108"/>
      <c r="K20" s="4"/>
      <c r="L20" s="108">
        <v>16</v>
      </c>
    </row>
    <row r="21" spans="1:12" x14ac:dyDescent="0.25">
      <c r="A21" s="108" t="s">
        <v>0</v>
      </c>
      <c r="B21" s="108">
        <v>1</v>
      </c>
      <c r="C21" s="108">
        <v>1</v>
      </c>
      <c r="D21" s="8"/>
      <c r="E21" s="8"/>
      <c r="F21" s="8"/>
      <c r="G21" s="8"/>
      <c r="H21" s="8"/>
      <c r="I21" s="8">
        <v>1</v>
      </c>
      <c r="J21" s="8"/>
      <c r="K21" s="108"/>
      <c r="L21" s="108"/>
    </row>
    <row r="22" spans="1:12" x14ac:dyDescent="0.25">
      <c r="A22" s="108" t="s">
        <v>6</v>
      </c>
      <c r="B22" s="108"/>
      <c r="C22" s="108"/>
      <c r="D22" s="8"/>
      <c r="E22" s="8"/>
      <c r="F22" s="8"/>
      <c r="G22" s="8"/>
      <c r="H22" s="8"/>
      <c r="I22" s="8"/>
      <c r="J22" s="8"/>
      <c r="K22" s="108"/>
      <c r="L22" s="108"/>
    </row>
    <row r="23" spans="1:12" x14ac:dyDescent="0.25">
      <c r="A23" s="108" t="s">
        <v>48</v>
      </c>
      <c r="B23" s="108"/>
      <c r="C23" s="108"/>
      <c r="D23" s="8"/>
      <c r="E23" s="8"/>
      <c r="F23" s="8"/>
      <c r="G23" s="8"/>
      <c r="H23" s="8"/>
      <c r="I23" s="8"/>
      <c r="J23" s="8"/>
      <c r="K23" s="108"/>
      <c r="L23" s="108"/>
    </row>
    <row r="24" spans="1:12" x14ac:dyDescent="0.25">
      <c r="A24" s="108" t="s">
        <v>7</v>
      </c>
      <c r="B24" s="108"/>
      <c r="C24" s="108"/>
      <c r="D24" s="109"/>
      <c r="E24" s="109"/>
      <c r="F24" s="109"/>
      <c r="G24" s="109"/>
      <c r="H24" s="109"/>
      <c r="I24" s="109"/>
      <c r="J24" s="109"/>
      <c r="K24" s="108"/>
      <c r="L24" s="108"/>
    </row>
    <row r="25" spans="1:12" x14ac:dyDescent="0.25">
      <c r="A25" s="108" t="s">
        <v>8</v>
      </c>
      <c r="B25" s="108"/>
      <c r="C25" s="108"/>
      <c r="D25" s="109"/>
      <c r="E25" s="109"/>
      <c r="F25" s="109"/>
      <c r="G25" s="109"/>
      <c r="H25" s="109"/>
      <c r="I25" s="109"/>
      <c r="J25" s="109"/>
      <c r="K25" s="108"/>
      <c r="L25" s="108"/>
    </row>
    <row r="26" spans="1:12" x14ac:dyDescent="0.25">
      <c r="A26" s="165" t="s">
        <v>9</v>
      </c>
      <c r="B26" s="165"/>
      <c r="C26" s="165"/>
      <c r="D26" s="8"/>
      <c r="E26" s="8"/>
      <c r="F26" s="8"/>
      <c r="G26" s="8"/>
      <c r="H26" s="8"/>
      <c r="I26" s="8"/>
      <c r="J26" s="8"/>
      <c r="K26" s="4"/>
      <c r="L26" s="109">
        <v>4</v>
      </c>
    </row>
    <row r="27" spans="1:12" x14ac:dyDescent="0.25">
      <c r="A27" s="108" t="s">
        <v>10</v>
      </c>
      <c r="B27" s="112"/>
      <c r="C27" s="108"/>
      <c r="D27" s="8"/>
      <c r="E27" s="8"/>
      <c r="F27" s="8"/>
      <c r="G27" s="8"/>
      <c r="H27" s="8"/>
      <c r="I27" s="8"/>
      <c r="J27" s="8"/>
      <c r="K27" s="108"/>
      <c r="L27" s="108"/>
    </row>
    <row r="28" spans="1:12" x14ac:dyDescent="0.25">
      <c r="A28" s="108" t="s">
        <v>34</v>
      </c>
      <c r="B28" s="112"/>
      <c r="C28" s="108"/>
      <c r="D28" s="109"/>
      <c r="E28" s="109"/>
      <c r="F28" s="109"/>
      <c r="G28" s="109"/>
      <c r="H28" s="109"/>
      <c r="I28" s="109"/>
      <c r="J28" s="109"/>
      <c r="K28" s="108"/>
      <c r="L28" s="108"/>
    </row>
    <row r="29" spans="1:12" x14ac:dyDescent="0.25">
      <c r="A29" s="108" t="s">
        <v>8</v>
      </c>
      <c r="B29" s="108"/>
      <c r="C29" s="108"/>
      <c r="D29" s="109"/>
      <c r="E29" s="109"/>
      <c r="F29" s="109"/>
      <c r="G29" s="109"/>
      <c r="H29" s="109"/>
      <c r="I29" s="109"/>
      <c r="J29" s="109"/>
      <c r="K29" s="108"/>
      <c r="L29" s="108"/>
    </row>
    <row r="30" spans="1:12" x14ac:dyDescent="0.25">
      <c r="A30" s="165" t="s">
        <v>11</v>
      </c>
      <c r="B30" s="165"/>
      <c r="C30" s="165"/>
      <c r="D30" s="8"/>
      <c r="E30" s="8"/>
      <c r="F30" s="8"/>
      <c r="G30" s="8"/>
      <c r="H30" s="8"/>
      <c r="I30" s="8"/>
      <c r="J30" s="8"/>
      <c r="K30" s="4"/>
      <c r="L30" s="109">
        <v>13</v>
      </c>
    </row>
    <row r="31" spans="1:12" x14ac:dyDescent="0.25">
      <c r="A31" s="108" t="s">
        <v>12</v>
      </c>
      <c r="B31" s="108"/>
      <c r="C31" s="108"/>
      <c r="D31" s="8"/>
      <c r="E31" s="8"/>
      <c r="F31" s="8"/>
      <c r="G31" s="8"/>
      <c r="H31" s="8"/>
      <c r="I31" s="8"/>
      <c r="J31" s="8"/>
      <c r="K31" s="108"/>
      <c r="L31" s="108"/>
    </row>
    <row r="32" spans="1:12" x14ac:dyDescent="0.25">
      <c r="A32" s="108" t="s">
        <v>18</v>
      </c>
      <c r="B32" s="108"/>
      <c r="C32" s="108"/>
      <c r="D32" s="8"/>
      <c r="E32" s="8"/>
      <c r="F32" s="8"/>
      <c r="G32" s="8"/>
      <c r="H32" s="8"/>
      <c r="I32" s="8"/>
      <c r="J32" s="8"/>
      <c r="K32" s="108"/>
      <c r="L32" s="108"/>
    </row>
    <row r="33" spans="1:12" x14ac:dyDescent="0.25">
      <c r="A33" s="108" t="s">
        <v>19</v>
      </c>
      <c r="B33" s="108"/>
      <c r="C33" s="108"/>
      <c r="D33" s="109"/>
      <c r="E33" s="109"/>
      <c r="F33" s="109"/>
      <c r="G33" s="109"/>
      <c r="H33" s="109"/>
      <c r="I33" s="109"/>
      <c r="J33" s="109"/>
      <c r="K33" s="108"/>
      <c r="L33" s="108"/>
    </row>
    <row r="34" spans="1:12" x14ac:dyDescent="0.25">
      <c r="A34" s="108" t="s">
        <v>8</v>
      </c>
      <c r="B34" s="108"/>
      <c r="C34" s="108"/>
      <c r="D34" s="109"/>
      <c r="E34" s="109"/>
      <c r="F34" s="109"/>
      <c r="G34" s="109"/>
      <c r="H34" s="109"/>
      <c r="I34" s="109"/>
      <c r="J34" s="109"/>
      <c r="K34" s="108"/>
      <c r="L34" s="108"/>
    </row>
    <row r="35" spans="1:12" x14ac:dyDescent="0.25">
      <c r="A35" s="176" t="s">
        <v>13</v>
      </c>
      <c r="B35" s="177"/>
      <c r="C35" s="177"/>
      <c r="D35" s="8"/>
      <c r="E35" s="8"/>
      <c r="F35" s="8"/>
      <c r="G35" s="8"/>
      <c r="H35" s="8"/>
      <c r="I35" s="8"/>
      <c r="J35" s="8"/>
      <c r="K35" s="4"/>
      <c r="L35" s="109">
        <v>13</v>
      </c>
    </row>
    <row r="36" spans="1:12" x14ac:dyDescent="0.25">
      <c r="A36" s="108" t="s">
        <v>15</v>
      </c>
      <c r="B36" s="108"/>
      <c r="C36" s="108"/>
      <c r="D36" s="8"/>
      <c r="E36" s="8"/>
      <c r="F36" s="8"/>
      <c r="G36" s="8"/>
      <c r="H36" s="8"/>
      <c r="I36" s="8"/>
      <c r="J36" s="8"/>
      <c r="K36" s="108"/>
      <c r="L36" s="108"/>
    </row>
    <row r="37" spans="1:12" x14ac:dyDescent="0.25">
      <c r="A37" s="108" t="s">
        <v>14</v>
      </c>
      <c r="B37" s="108"/>
      <c r="C37" s="108"/>
      <c r="D37" s="2"/>
      <c r="E37" s="2"/>
      <c r="F37" s="2"/>
      <c r="G37" s="108"/>
      <c r="H37" s="2"/>
      <c r="I37" s="108"/>
      <c r="J37" s="2"/>
      <c r="K37" s="108"/>
      <c r="L37" s="108"/>
    </row>
    <row r="38" spans="1:12" x14ac:dyDescent="0.25">
      <c r="A38" s="108" t="s">
        <v>37</v>
      </c>
      <c r="B38" s="8"/>
      <c r="C38" s="8"/>
      <c r="D38" s="108"/>
      <c r="E38" s="108"/>
      <c r="F38" s="108"/>
      <c r="G38" s="108"/>
      <c r="H38" s="108"/>
      <c r="I38" s="108"/>
      <c r="J38" s="108"/>
      <c r="K38" s="108"/>
      <c r="L38" s="108"/>
    </row>
    <row r="39" spans="1:12" x14ac:dyDescent="0.25">
      <c r="A39" s="108" t="s">
        <v>8</v>
      </c>
      <c r="B39" s="108"/>
      <c r="C39" s="108"/>
      <c r="D39" s="108"/>
      <c r="E39" s="108"/>
      <c r="F39" s="108"/>
      <c r="G39" s="108"/>
      <c r="H39" s="108"/>
      <c r="I39" s="108"/>
      <c r="J39" s="108"/>
      <c r="K39" s="108"/>
      <c r="L39" s="108"/>
    </row>
    <row r="40" spans="1:12" ht="31.5" x14ac:dyDescent="0.25">
      <c r="A40" s="110" t="s">
        <v>35</v>
      </c>
      <c r="B40" s="108"/>
      <c r="C40" s="108"/>
      <c r="D40" s="108"/>
      <c r="E40" s="108"/>
      <c r="F40" s="108"/>
      <c r="G40" s="108"/>
      <c r="H40" s="108"/>
      <c r="I40" s="108"/>
      <c r="J40" s="108"/>
      <c r="K40" s="108"/>
      <c r="L40" s="2"/>
    </row>
    <row r="41" spans="1:12" x14ac:dyDescent="0.25">
      <c r="A41" s="108" t="s">
        <v>17</v>
      </c>
      <c r="B41" s="108">
        <f>SUM(B3,B4,B5,B6,B7,B8,B10,B11,B13,B14,B15,B17,B18,B19,B21,B22,B23,B24,B25,B27,B29,B28,B31,B32,B33,B34,B36,B37,B38,B39,B40)</f>
        <v>7</v>
      </c>
      <c r="C41" s="108">
        <f>SUM(C3,C4,C5,C6,C7,C8,C10,C11,C13,C14,C15,C17,C18,C19,C21,C22,C23,C24,C27,C28,C29,C31,C32,C33,C34,C36,C37,C38,C39,C40)</f>
        <v>5</v>
      </c>
      <c r="D41" s="108"/>
      <c r="E41" s="108"/>
      <c r="F41" s="108"/>
      <c r="G41" s="108"/>
      <c r="H41" s="108"/>
      <c r="I41" s="108"/>
      <c r="J41" s="108"/>
      <c r="K41" s="108">
        <f>SUM(K3,K5,K6,K8,K13,K36)</f>
        <v>68</v>
      </c>
      <c r="L41" s="108">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15" t="s">
        <v>42</v>
      </c>
      <c r="E2" s="113" t="s">
        <v>43</v>
      </c>
      <c r="F2" s="115" t="s">
        <v>45</v>
      </c>
      <c r="G2" s="115" t="s">
        <v>46</v>
      </c>
      <c r="H2" s="115" t="s">
        <v>47</v>
      </c>
      <c r="I2" s="115" t="s">
        <v>41</v>
      </c>
      <c r="J2" s="115" t="s">
        <v>44</v>
      </c>
      <c r="K2" s="171"/>
      <c r="L2" s="167"/>
    </row>
    <row r="3" spans="1:12" x14ac:dyDescent="0.25">
      <c r="A3" s="113" t="s">
        <v>23</v>
      </c>
      <c r="B3" s="113">
        <v>1</v>
      </c>
      <c r="C3" s="113"/>
      <c r="D3" s="8"/>
      <c r="E3" s="8"/>
      <c r="F3" s="8"/>
      <c r="G3" s="8"/>
      <c r="H3" s="8">
        <v>1</v>
      </c>
      <c r="I3" s="8"/>
      <c r="J3" s="8"/>
      <c r="K3" s="113"/>
      <c r="L3" s="113">
        <v>9</v>
      </c>
    </row>
    <row r="4" spans="1:12" x14ac:dyDescent="0.25">
      <c r="A4" s="113" t="s">
        <v>24</v>
      </c>
      <c r="B4" s="113">
        <v>1</v>
      </c>
      <c r="C4" s="113">
        <v>1</v>
      </c>
      <c r="D4" s="8"/>
      <c r="E4" s="8"/>
      <c r="F4" s="8"/>
      <c r="G4" s="8"/>
      <c r="H4" s="8"/>
      <c r="I4" s="8">
        <v>1</v>
      </c>
      <c r="J4" s="8"/>
      <c r="K4" s="113">
        <v>1</v>
      </c>
      <c r="L4" s="113">
        <v>11</v>
      </c>
    </row>
    <row r="5" spans="1:12" x14ac:dyDescent="0.25">
      <c r="A5" s="113" t="s">
        <v>25</v>
      </c>
      <c r="B5" s="113"/>
      <c r="C5" s="113"/>
      <c r="D5" s="8"/>
      <c r="E5" s="8"/>
      <c r="F5" s="8"/>
      <c r="G5" s="8"/>
      <c r="H5" s="8"/>
      <c r="I5" s="8"/>
      <c r="J5" s="8"/>
      <c r="K5" s="113"/>
      <c r="L5" s="113">
        <v>14</v>
      </c>
    </row>
    <row r="6" spans="1:12" x14ac:dyDescent="0.25">
      <c r="A6" s="113" t="s">
        <v>26</v>
      </c>
      <c r="B6" s="113"/>
      <c r="C6" s="113"/>
      <c r="D6" s="8"/>
      <c r="E6" s="8"/>
      <c r="F6" s="8"/>
      <c r="G6" s="8"/>
      <c r="H6" s="8"/>
      <c r="I6" s="8"/>
      <c r="J6" s="8"/>
      <c r="K6" s="113"/>
      <c r="L6" s="113">
        <v>10</v>
      </c>
    </row>
    <row r="7" spans="1:12" x14ac:dyDescent="0.25">
      <c r="A7" s="113" t="s">
        <v>27</v>
      </c>
      <c r="B7" s="113"/>
      <c r="C7" s="113"/>
      <c r="D7" s="8"/>
      <c r="E7" s="8"/>
      <c r="F7" s="8"/>
      <c r="G7" s="8"/>
      <c r="H7" s="8"/>
      <c r="I7" s="8"/>
      <c r="J7" s="8"/>
      <c r="K7" s="113"/>
      <c r="L7" s="113">
        <v>2</v>
      </c>
    </row>
    <row r="8" spans="1:12" x14ac:dyDescent="0.25">
      <c r="A8" s="113" t="s">
        <v>28</v>
      </c>
      <c r="B8" s="113">
        <v>6</v>
      </c>
      <c r="C8" s="113">
        <v>3</v>
      </c>
      <c r="D8" s="8"/>
      <c r="E8" s="8"/>
      <c r="F8" s="8"/>
      <c r="G8" s="8"/>
      <c r="H8" s="8">
        <v>2</v>
      </c>
      <c r="I8" s="8">
        <v>3</v>
      </c>
      <c r="J8" s="8">
        <v>1</v>
      </c>
      <c r="K8" s="113">
        <v>71</v>
      </c>
      <c r="L8" s="113">
        <v>12</v>
      </c>
    </row>
    <row r="9" spans="1:12" x14ac:dyDescent="0.25">
      <c r="A9" s="165" t="s">
        <v>1</v>
      </c>
      <c r="B9" s="165"/>
      <c r="C9" s="165"/>
      <c r="D9" s="114"/>
      <c r="E9" s="114"/>
      <c r="F9" s="114"/>
      <c r="G9" s="114"/>
      <c r="H9" s="114"/>
      <c r="I9" s="114"/>
      <c r="J9" s="114"/>
      <c r="K9" s="4"/>
      <c r="L9" s="113">
        <v>6</v>
      </c>
    </row>
    <row r="10" spans="1:12" x14ac:dyDescent="0.25">
      <c r="A10" s="113" t="s">
        <v>2</v>
      </c>
      <c r="B10" s="113"/>
      <c r="C10" s="113"/>
      <c r="D10" s="8"/>
      <c r="E10" s="8"/>
      <c r="F10" s="8"/>
      <c r="G10" s="8"/>
      <c r="H10" s="8"/>
      <c r="I10" s="8"/>
      <c r="J10" s="8"/>
      <c r="K10" s="113"/>
      <c r="L10" s="113"/>
    </row>
    <row r="11" spans="1:12" x14ac:dyDescent="0.25">
      <c r="A11" s="113" t="s">
        <v>8</v>
      </c>
      <c r="B11" s="113"/>
      <c r="C11" s="113"/>
      <c r="D11" s="8"/>
      <c r="E11" s="8"/>
      <c r="F11" s="8"/>
      <c r="G11" s="8"/>
      <c r="H11" s="8"/>
      <c r="I11" s="8"/>
      <c r="J11" s="8"/>
      <c r="K11" s="113"/>
      <c r="L11" s="113"/>
    </row>
    <row r="12" spans="1:12" x14ac:dyDescent="0.25">
      <c r="A12" s="176" t="s">
        <v>3</v>
      </c>
      <c r="B12" s="177"/>
      <c r="C12" s="177"/>
      <c r="D12" s="114"/>
      <c r="E12" s="114"/>
      <c r="F12" s="114"/>
      <c r="G12" s="114"/>
      <c r="H12" s="114"/>
      <c r="I12" s="114"/>
      <c r="J12" s="114"/>
      <c r="K12" s="4"/>
      <c r="L12" s="113">
        <v>14</v>
      </c>
    </row>
    <row r="13" spans="1:12" x14ac:dyDescent="0.25">
      <c r="A13" s="113" t="s">
        <v>29</v>
      </c>
      <c r="B13" s="113">
        <v>2</v>
      </c>
      <c r="C13" s="113">
        <v>2</v>
      </c>
      <c r="D13" s="8"/>
      <c r="E13" s="8"/>
      <c r="F13" s="8"/>
      <c r="G13" s="8"/>
      <c r="H13" s="8"/>
      <c r="I13" s="8">
        <v>2</v>
      </c>
      <c r="J13" s="8"/>
      <c r="K13" s="113">
        <v>3</v>
      </c>
      <c r="L13" s="113"/>
    </row>
    <row r="14" spans="1:12" x14ac:dyDescent="0.25">
      <c r="A14" s="113" t="s">
        <v>30</v>
      </c>
      <c r="B14" s="113"/>
      <c r="C14" s="113"/>
      <c r="D14" s="8"/>
      <c r="E14" s="8"/>
      <c r="F14" s="8"/>
      <c r="G14" s="8"/>
      <c r="H14" s="8"/>
      <c r="I14" s="8"/>
      <c r="J14" s="8"/>
      <c r="K14" s="113"/>
      <c r="L14" s="113"/>
    </row>
    <row r="15" spans="1:12" x14ac:dyDescent="0.25">
      <c r="A15" s="113" t="s">
        <v>8</v>
      </c>
      <c r="B15" s="113"/>
      <c r="C15" s="113"/>
      <c r="D15" s="114"/>
      <c r="E15" s="114"/>
      <c r="F15" s="114"/>
      <c r="G15" s="114"/>
      <c r="H15" s="114"/>
      <c r="I15" s="114"/>
      <c r="J15" s="114"/>
      <c r="K15" s="113"/>
      <c r="L15" s="113"/>
    </row>
    <row r="16" spans="1:12" x14ac:dyDescent="0.25">
      <c r="A16" s="165" t="s">
        <v>4</v>
      </c>
      <c r="B16" s="165"/>
      <c r="C16" s="165"/>
      <c r="D16" s="114"/>
      <c r="E16" s="114"/>
      <c r="F16" s="114"/>
      <c r="G16" s="114"/>
      <c r="H16" s="114"/>
      <c r="I16" s="114"/>
      <c r="J16" s="114"/>
      <c r="K16" s="4"/>
      <c r="L16" s="113">
        <v>16</v>
      </c>
    </row>
    <row r="17" spans="1:12" x14ac:dyDescent="0.25">
      <c r="A17" s="113" t="s">
        <v>22</v>
      </c>
      <c r="B17" s="8"/>
      <c r="C17" s="114"/>
      <c r="D17" s="8"/>
      <c r="E17" s="8"/>
      <c r="F17" s="8"/>
      <c r="G17" s="8"/>
      <c r="H17" s="8"/>
      <c r="I17" s="8"/>
      <c r="J17" s="8"/>
      <c r="K17" s="114"/>
      <c r="L17" s="113"/>
    </row>
    <row r="18" spans="1:12" x14ac:dyDescent="0.25">
      <c r="A18" s="113" t="s">
        <v>31</v>
      </c>
      <c r="B18" s="8"/>
      <c r="C18" s="114"/>
      <c r="D18" s="8"/>
      <c r="E18" s="8"/>
      <c r="F18" s="8"/>
      <c r="G18" s="8"/>
      <c r="H18" s="8"/>
      <c r="I18" s="8"/>
      <c r="J18" s="8"/>
      <c r="K18" s="113"/>
      <c r="L18" s="113"/>
    </row>
    <row r="19" spans="1:12" x14ac:dyDescent="0.25">
      <c r="A19" s="113" t="s">
        <v>8</v>
      </c>
      <c r="B19" s="116"/>
      <c r="C19" s="114"/>
      <c r="D19" s="114"/>
      <c r="E19" s="114"/>
      <c r="F19" s="114"/>
      <c r="G19" s="114"/>
      <c r="H19" s="114"/>
      <c r="I19" s="114"/>
      <c r="J19" s="114"/>
      <c r="K19" s="113"/>
      <c r="L19" s="113"/>
    </row>
    <row r="20" spans="1:12" x14ac:dyDescent="0.25">
      <c r="A20" s="165" t="s">
        <v>5</v>
      </c>
      <c r="B20" s="165"/>
      <c r="C20" s="165"/>
      <c r="D20" s="113"/>
      <c r="E20" s="113"/>
      <c r="F20" s="113"/>
      <c r="G20" s="113"/>
      <c r="H20" s="113"/>
      <c r="I20" s="113"/>
      <c r="J20" s="113"/>
      <c r="K20" s="4"/>
      <c r="L20" s="113">
        <v>16</v>
      </c>
    </row>
    <row r="21" spans="1:12" x14ac:dyDescent="0.25">
      <c r="A21" s="113" t="s">
        <v>0</v>
      </c>
      <c r="B21" s="113">
        <v>3</v>
      </c>
      <c r="C21" s="113">
        <v>2</v>
      </c>
      <c r="D21" s="8"/>
      <c r="E21" s="8"/>
      <c r="F21" s="8"/>
      <c r="G21" s="8"/>
      <c r="H21" s="8"/>
      <c r="I21" s="8">
        <v>2</v>
      </c>
      <c r="J21" s="8">
        <v>1</v>
      </c>
      <c r="K21" s="113"/>
      <c r="L21" s="113"/>
    </row>
    <row r="22" spans="1:12" x14ac:dyDescent="0.25">
      <c r="A22" s="113" t="s">
        <v>6</v>
      </c>
      <c r="B22" s="113">
        <v>1</v>
      </c>
      <c r="C22" s="113">
        <v>1</v>
      </c>
      <c r="D22" s="8"/>
      <c r="E22" s="8"/>
      <c r="F22" s="8"/>
      <c r="G22" s="8"/>
      <c r="H22" s="8"/>
      <c r="I22" s="8">
        <v>1</v>
      </c>
      <c r="J22" s="8"/>
      <c r="K22" s="113"/>
      <c r="L22" s="113"/>
    </row>
    <row r="23" spans="1:12" x14ac:dyDescent="0.25">
      <c r="A23" s="113" t="s">
        <v>48</v>
      </c>
      <c r="B23" s="113"/>
      <c r="C23" s="113"/>
      <c r="D23" s="8"/>
      <c r="E23" s="8"/>
      <c r="F23" s="8"/>
      <c r="G23" s="8"/>
      <c r="H23" s="8"/>
      <c r="I23" s="8"/>
      <c r="J23" s="8"/>
      <c r="K23" s="113"/>
      <c r="L23" s="113"/>
    </row>
    <row r="24" spans="1:12" x14ac:dyDescent="0.25">
      <c r="A24" s="113" t="s">
        <v>7</v>
      </c>
      <c r="B24" s="113"/>
      <c r="C24" s="113"/>
      <c r="D24" s="114"/>
      <c r="E24" s="114"/>
      <c r="F24" s="114"/>
      <c r="G24" s="114"/>
      <c r="H24" s="114"/>
      <c r="I24" s="114"/>
      <c r="J24" s="114"/>
      <c r="K24" s="113"/>
      <c r="L24" s="113"/>
    </row>
    <row r="25" spans="1:12" x14ac:dyDescent="0.25">
      <c r="A25" s="113" t="s">
        <v>8</v>
      </c>
      <c r="B25" s="113"/>
      <c r="C25" s="113"/>
      <c r="D25" s="114"/>
      <c r="E25" s="114"/>
      <c r="F25" s="114"/>
      <c r="G25" s="114"/>
      <c r="H25" s="114"/>
      <c r="I25" s="114"/>
      <c r="J25" s="114"/>
      <c r="K25" s="113"/>
      <c r="L25" s="113"/>
    </row>
    <row r="26" spans="1:12" x14ac:dyDescent="0.25">
      <c r="A26" s="165" t="s">
        <v>9</v>
      </c>
      <c r="B26" s="165"/>
      <c r="C26" s="165"/>
      <c r="D26" s="8"/>
      <c r="E26" s="8"/>
      <c r="F26" s="8"/>
      <c r="G26" s="8"/>
      <c r="H26" s="8"/>
      <c r="I26" s="8"/>
      <c r="J26" s="8"/>
      <c r="K26" s="4"/>
      <c r="L26" s="114">
        <v>4</v>
      </c>
    </row>
    <row r="27" spans="1:12" x14ac:dyDescent="0.25">
      <c r="A27" s="113" t="s">
        <v>10</v>
      </c>
      <c r="B27" s="117"/>
      <c r="C27" s="113"/>
      <c r="D27" s="8"/>
      <c r="E27" s="8"/>
      <c r="F27" s="8"/>
      <c r="G27" s="8"/>
      <c r="H27" s="8"/>
      <c r="I27" s="8"/>
      <c r="J27" s="8"/>
      <c r="K27" s="113"/>
      <c r="L27" s="113"/>
    </row>
    <row r="28" spans="1:12" x14ac:dyDescent="0.25">
      <c r="A28" s="113" t="s">
        <v>34</v>
      </c>
      <c r="B28" s="117"/>
      <c r="C28" s="113"/>
      <c r="D28" s="114"/>
      <c r="E28" s="114"/>
      <c r="F28" s="114"/>
      <c r="G28" s="114"/>
      <c r="H28" s="114"/>
      <c r="I28" s="114"/>
      <c r="J28" s="114"/>
      <c r="K28" s="113"/>
      <c r="L28" s="113"/>
    </row>
    <row r="29" spans="1:12" x14ac:dyDescent="0.25">
      <c r="A29" s="113" t="s">
        <v>8</v>
      </c>
      <c r="B29" s="113"/>
      <c r="C29" s="113"/>
      <c r="D29" s="114"/>
      <c r="E29" s="114"/>
      <c r="F29" s="114"/>
      <c r="G29" s="114"/>
      <c r="H29" s="114"/>
      <c r="I29" s="114"/>
      <c r="J29" s="114"/>
      <c r="K29" s="113"/>
      <c r="L29" s="113"/>
    </row>
    <row r="30" spans="1:12" x14ac:dyDescent="0.25">
      <c r="A30" s="165" t="s">
        <v>11</v>
      </c>
      <c r="B30" s="165"/>
      <c r="C30" s="165"/>
      <c r="D30" s="8"/>
      <c r="E30" s="8"/>
      <c r="F30" s="8"/>
      <c r="G30" s="8"/>
      <c r="H30" s="8"/>
      <c r="I30" s="8"/>
      <c r="J30" s="8"/>
      <c r="K30" s="4"/>
      <c r="L30" s="114">
        <v>13</v>
      </c>
    </row>
    <row r="31" spans="1:12" x14ac:dyDescent="0.25">
      <c r="A31" s="113" t="s">
        <v>12</v>
      </c>
      <c r="B31" s="113"/>
      <c r="C31" s="113"/>
      <c r="D31" s="8"/>
      <c r="E31" s="8"/>
      <c r="F31" s="8"/>
      <c r="G31" s="8"/>
      <c r="H31" s="8"/>
      <c r="I31" s="8"/>
      <c r="J31" s="8"/>
      <c r="K31" s="113"/>
      <c r="L31" s="113"/>
    </row>
    <row r="32" spans="1:12" x14ac:dyDescent="0.25">
      <c r="A32" s="113" t="s">
        <v>18</v>
      </c>
      <c r="B32" s="113"/>
      <c r="C32" s="113"/>
      <c r="D32" s="8"/>
      <c r="E32" s="8"/>
      <c r="F32" s="8"/>
      <c r="G32" s="8"/>
      <c r="H32" s="8"/>
      <c r="I32" s="8"/>
      <c r="J32" s="8"/>
      <c r="K32" s="113"/>
      <c r="L32" s="113"/>
    </row>
    <row r="33" spans="1:12" x14ac:dyDescent="0.25">
      <c r="A33" s="113" t="s">
        <v>19</v>
      </c>
      <c r="B33" s="113"/>
      <c r="C33" s="113"/>
      <c r="D33" s="114"/>
      <c r="E33" s="114"/>
      <c r="F33" s="114"/>
      <c r="G33" s="114"/>
      <c r="H33" s="114"/>
      <c r="I33" s="114"/>
      <c r="J33" s="114"/>
      <c r="K33" s="113"/>
      <c r="L33" s="113"/>
    </row>
    <row r="34" spans="1:12" x14ac:dyDescent="0.25">
      <c r="A34" s="113" t="s">
        <v>8</v>
      </c>
      <c r="B34" s="113"/>
      <c r="C34" s="113"/>
      <c r="D34" s="114"/>
      <c r="E34" s="114"/>
      <c r="F34" s="114"/>
      <c r="G34" s="114"/>
      <c r="H34" s="114"/>
      <c r="I34" s="114"/>
      <c r="J34" s="114"/>
      <c r="K34" s="113"/>
      <c r="L34" s="113"/>
    </row>
    <row r="35" spans="1:12" x14ac:dyDescent="0.25">
      <c r="A35" s="176" t="s">
        <v>13</v>
      </c>
      <c r="B35" s="177"/>
      <c r="C35" s="177"/>
      <c r="D35" s="8"/>
      <c r="E35" s="8"/>
      <c r="F35" s="8"/>
      <c r="G35" s="8"/>
      <c r="H35" s="8"/>
      <c r="I35" s="8"/>
      <c r="J35" s="8"/>
      <c r="K35" s="4"/>
      <c r="L35" s="114">
        <v>13</v>
      </c>
    </row>
    <row r="36" spans="1:12" x14ac:dyDescent="0.25">
      <c r="A36" s="113" t="s">
        <v>15</v>
      </c>
      <c r="B36" s="113"/>
      <c r="C36" s="113"/>
      <c r="D36" s="8"/>
      <c r="E36" s="8"/>
      <c r="F36" s="8"/>
      <c r="G36" s="8"/>
      <c r="H36" s="8"/>
      <c r="I36" s="8"/>
      <c r="J36" s="8"/>
      <c r="K36" s="113"/>
      <c r="L36" s="113"/>
    </row>
    <row r="37" spans="1:12" x14ac:dyDescent="0.25">
      <c r="A37" s="113" t="s">
        <v>14</v>
      </c>
      <c r="B37" s="113"/>
      <c r="C37" s="113"/>
      <c r="D37" s="2"/>
      <c r="E37" s="2"/>
      <c r="F37" s="2"/>
      <c r="G37" s="113"/>
      <c r="H37" s="2"/>
      <c r="I37" s="113"/>
      <c r="J37" s="2"/>
      <c r="K37" s="113"/>
      <c r="L37" s="113"/>
    </row>
    <row r="38" spans="1:12" x14ac:dyDescent="0.25">
      <c r="A38" s="113" t="s">
        <v>37</v>
      </c>
      <c r="B38" s="8"/>
      <c r="C38" s="8"/>
      <c r="D38" s="113"/>
      <c r="E38" s="113"/>
      <c r="F38" s="113"/>
      <c r="G38" s="113"/>
      <c r="H38" s="113"/>
      <c r="I38" s="113"/>
      <c r="J38" s="113"/>
      <c r="K38" s="113"/>
      <c r="L38" s="113"/>
    </row>
    <row r="39" spans="1:12" x14ac:dyDescent="0.25">
      <c r="A39" s="113" t="s">
        <v>8</v>
      </c>
      <c r="B39" s="113"/>
      <c r="C39" s="113"/>
      <c r="D39" s="113"/>
      <c r="E39" s="113"/>
      <c r="F39" s="113"/>
      <c r="G39" s="113"/>
      <c r="H39" s="113"/>
      <c r="I39" s="113"/>
      <c r="J39" s="113"/>
      <c r="K39" s="113"/>
      <c r="L39" s="113"/>
    </row>
    <row r="40" spans="1:12" ht="31.5" x14ac:dyDescent="0.25">
      <c r="A40" s="115" t="s">
        <v>35</v>
      </c>
      <c r="B40" s="113">
        <v>1</v>
      </c>
      <c r="C40" s="113"/>
      <c r="D40" s="113"/>
      <c r="E40" s="113"/>
      <c r="F40" s="113"/>
      <c r="G40" s="113"/>
      <c r="H40" s="113">
        <v>1</v>
      </c>
      <c r="I40" s="113"/>
      <c r="J40" s="113"/>
      <c r="K40" s="113"/>
      <c r="L40" s="2"/>
    </row>
    <row r="41" spans="1:12" x14ac:dyDescent="0.25">
      <c r="A41" s="113" t="s">
        <v>17</v>
      </c>
      <c r="B41" s="113">
        <f>SUM(B3,B4,B5,B6,B7,B8,B10,B11,B13,B14,B15,B17,B18,B19,B21,B22,B23,B24,B25,B27,B29,B28,B31,B32,B33,B34,B36,B37,B38,B39,B40)</f>
        <v>15</v>
      </c>
      <c r="C41" s="113">
        <f>SUM(C3,C4,C5,C6,C7,C8,C10,C11,C13,C14,C15,C17,C18,C19,C21,C22,C23,C24,C27,C28,C29,C31,C32,C33,C34,C36,C37,C38,C39,C40)</f>
        <v>9</v>
      </c>
      <c r="D41" s="113"/>
      <c r="E41" s="113"/>
      <c r="F41" s="113"/>
      <c r="G41" s="113"/>
      <c r="H41" s="113"/>
      <c r="I41" s="113"/>
      <c r="J41" s="113"/>
      <c r="K41" s="113">
        <f>SUM(K4,K8,K13)</f>
        <v>75</v>
      </c>
      <c r="L41" s="113">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20" t="s">
        <v>42</v>
      </c>
      <c r="E2" s="118" t="s">
        <v>43</v>
      </c>
      <c r="F2" s="120" t="s">
        <v>45</v>
      </c>
      <c r="G2" s="120" t="s">
        <v>46</v>
      </c>
      <c r="H2" s="120" t="s">
        <v>47</v>
      </c>
      <c r="I2" s="120" t="s">
        <v>41</v>
      </c>
      <c r="J2" s="120" t="s">
        <v>44</v>
      </c>
      <c r="K2" s="171"/>
      <c r="L2" s="167"/>
    </row>
    <row r="3" spans="1:12" x14ac:dyDescent="0.25">
      <c r="A3" s="118" t="s">
        <v>23</v>
      </c>
      <c r="B3" s="118">
        <v>7</v>
      </c>
      <c r="C3" s="118">
        <v>6</v>
      </c>
      <c r="D3" s="8"/>
      <c r="E3" s="8"/>
      <c r="F3" s="8"/>
      <c r="G3" s="8"/>
      <c r="H3" s="8">
        <v>1</v>
      </c>
      <c r="I3" s="8">
        <v>6</v>
      </c>
      <c r="J3" s="8"/>
      <c r="K3" s="118">
        <v>6</v>
      </c>
      <c r="L3" s="118">
        <v>9</v>
      </c>
    </row>
    <row r="4" spans="1:12" x14ac:dyDescent="0.25">
      <c r="A4" s="118" t="s">
        <v>24</v>
      </c>
      <c r="B4" s="118">
        <v>1</v>
      </c>
      <c r="C4" s="118"/>
      <c r="D4" s="8"/>
      <c r="E4" s="8"/>
      <c r="F4" s="8"/>
      <c r="G4" s="8"/>
      <c r="H4" s="8">
        <v>1</v>
      </c>
      <c r="I4" s="8"/>
      <c r="J4" s="8"/>
      <c r="K4" s="118">
        <v>1</v>
      </c>
      <c r="L4" s="118">
        <v>11</v>
      </c>
    </row>
    <row r="5" spans="1:12" x14ac:dyDescent="0.25">
      <c r="A5" s="118" t="s">
        <v>25</v>
      </c>
      <c r="B5" s="118">
        <v>1</v>
      </c>
      <c r="C5" s="118"/>
      <c r="D5" s="8"/>
      <c r="E5" s="8"/>
      <c r="F5" s="8"/>
      <c r="G5" s="8"/>
      <c r="H5" s="8">
        <v>1</v>
      </c>
      <c r="I5" s="8"/>
      <c r="J5" s="8"/>
      <c r="K5" s="118"/>
      <c r="L5" s="118">
        <v>14</v>
      </c>
    </row>
    <row r="6" spans="1:12" x14ac:dyDescent="0.25">
      <c r="A6" s="118" t="s">
        <v>26</v>
      </c>
      <c r="B6" s="118">
        <v>4</v>
      </c>
      <c r="C6" s="118">
        <v>3</v>
      </c>
      <c r="D6" s="8"/>
      <c r="E6" s="8"/>
      <c r="F6" s="8"/>
      <c r="G6" s="8"/>
      <c r="H6" s="8"/>
      <c r="I6" s="8">
        <v>3</v>
      </c>
      <c r="J6" s="8">
        <v>1</v>
      </c>
      <c r="K6" s="118"/>
      <c r="L6" s="118">
        <v>10</v>
      </c>
    </row>
    <row r="7" spans="1:12" x14ac:dyDescent="0.25">
      <c r="A7" s="118" t="s">
        <v>27</v>
      </c>
      <c r="B7" s="118"/>
      <c r="C7" s="118"/>
      <c r="D7" s="8"/>
      <c r="E7" s="8"/>
      <c r="F7" s="8"/>
      <c r="G7" s="8"/>
      <c r="H7" s="8"/>
      <c r="I7" s="8"/>
      <c r="J7" s="8"/>
      <c r="K7" s="118"/>
      <c r="L7" s="118">
        <v>2</v>
      </c>
    </row>
    <row r="8" spans="1:12" x14ac:dyDescent="0.25">
      <c r="A8" s="118" t="s">
        <v>28</v>
      </c>
      <c r="B8" s="118">
        <v>2</v>
      </c>
      <c r="C8" s="118">
        <v>1</v>
      </c>
      <c r="D8" s="8"/>
      <c r="E8" s="8"/>
      <c r="F8" s="8"/>
      <c r="G8" s="8"/>
      <c r="H8" s="8"/>
      <c r="I8" s="8">
        <v>1</v>
      </c>
      <c r="J8" s="8">
        <v>1</v>
      </c>
      <c r="K8" s="118">
        <v>71</v>
      </c>
      <c r="L8" s="118">
        <v>12</v>
      </c>
    </row>
    <row r="9" spans="1:12" x14ac:dyDescent="0.25">
      <c r="A9" s="165" t="s">
        <v>1</v>
      </c>
      <c r="B9" s="165"/>
      <c r="C9" s="165"/>
      <c r="D9" s="119"/>
      <c r="E9" s="119"/>
      <c r="F9" s="119"/>
      <c r="G9" s="119"/>
      <c r="H9" s="119"/>
      <c r="I9" s="119"/>
      <c r="J9" s="119"/>
      <c r="K9" s="4"/>
      <c r="L9" s="118">
        <v>6</v>
      </c>
    </row>
    <row r="10" spans="1:12" x14ac:dyDescent="0.25">
      <c r="A10" s="118" t="s">
        <v>2</v>
      </c>
      <c r="B10" s="118"/>
      <c r="C10" s="118"/>
      <c r="D10" s="8"/>
      <c r="E10" s="8"/>
      <c r="F10" s="8"/>
      <c r="G10" s="8"/>
      <c r="H10" s="8"/>
      <c r="I10" s="8"/>
      <c r="J10" s="8"/>
      <c r="K10" s="118"/>
      <c r="L10" s="118"/>
    </row>
    <row r="11" spans="1:12" x14ac:dyDescent="0.25">
      <c r="A11" s="118" t="s">
        <v>8</v>
      </c>
      <c r="B11" s="118"/>
      <c r="C11" s="118"/>
      <c r="D11" s="8"/>
      <c r="E11" s="8"/>
      <c r="F11" s="8"/>
      <c r="G11" s="8"/>
      <c r="H11" s="8"/>
      <c r="I11" s="8"/>
      <c r="J11" s="8"/>
      <c r="K11" s="118"/>
      <c r="L11" s="118"/>
    </row>
    <row r="12" spans="1:12" x14ac:dyDescent="0.25">
      <c r="A12" s="176" t="s">
        <v>3</v>
      </c>
      <c r="B12" s="177"/>
      <c r="C12" s="177"/>
      <c r="D12" s="119"/>
      <c r="E12" s="119"/>
      <c r="F12" s="119"/>
      <c r="G12" s="119"/>
      <c r="H12" s="119"/>
      <c r="I12" s="119"/>
      <c r="J12" s="119"/>
      <c r="K12" s="4"/>
      <c r="L12" s="118">
        <v>14</v>
      </c>
    </row>
    <row r="13" spans="1:12" x14ac:dyDescent="0.25">
      <c r="A13" s="118" t="s">
        <v>29</v>
      </c>
      <c r="B13" s="118">
        <v>2</v>
      </c>
      <c r="C13" s="118"/>
      <c r="D13" s="8"/>
      <c r="E13" s="8"/>
      <c r="F13" s="8"/>
      <c r="G13" s="8"/>
      <c r="H13" s="8">
        <v>2</v>
      </c>
      <c r="I13" s="8"/>
      <c r="J13" s="8"/>
      <c r="K13" s="118">
        <v>1</v>
      </c>
      <c r="L13" s="118"/>
    </row>
    <row r="14" spans="1:12" x14ac:dyDescent="0.25">
      <c r="A14" s="118" t="s">
        <v>30</v>
      </c>
      <c r="B14" s="118"/>
      <c r="C14" s="118"/>
      <c r="D14" s="8"/>
      <c r="E14" s="8"/>
      <c r="F14" s="8"/>
      <c r="G14" s="8"/>
      <c r="H14" s="8"/>
      <c r="I14" s="8"/>
      <c r="J14" s="8"/>
      <c r="K14" s="118"/>
      <c r="L14" s="118"/>
    </row>
    <row r="15" spans="1:12" x14ac:dyDescent="0.25">
      <c r="A15" s="118" t="s">
        <v>8</v>
      </c>
      <c r="B15" s="118"/>
      <c r="C15" s="118"/>
      <c r="D15" s="119"/>
      <c r="E15" s="119"/>
      <c r="F15" s="119"/>
      <c r="G15" s="119"/>
      <c r="H15" s="119"/>
      <c r="I15" s="119"/>
      <c r="J15" s="119"/>
      <c r="K15" s="118"/>
      <c r="L15" s="118"/>
    </row>
    <row r="16" spans="1:12" x14ac:dyDescent="0.25">
      <c r="A16" s="165" t="s">
        <v>4</v>
      </c>
      <c r="B16" s="165"/>
      <c r="C16" s="165"/>
      <c r="D16" s="119"/>
      <c r="E16" s="119"/>
      <c r="F16" s="119"/>
      <c r="G16" s="119"/>
      <c r="H16" s="119"/>
      <c r="I16" s="119"/>
      <c r="J16" s="119"/>
      <c r="K16" s="4"/>
      <c r="L16" s="118">
        <v>16</v>
      </c>
    </row>
    <row r="17" spans="1:12" x14ac:dyDescent="0.25">
      <c r="A17" s="118" t="s">
        <v>22</v>
      </c>
      <c r="B17" s="8"/>
      <c r="C17" s="119"/>
      <c r="D17" s="8"/>
      <c r="E17" s="8"/>
      <c r="F17" s="8"/>
      <c r="G17" s="8"/>
      <c r="H17" s="8"/>
      <c r="I17" s="8"/>
      <c r="J17" s="8"/>
      <c r="K17" s="119"/>
      <c r="L17" s="118"/>
    </row>
    <row r="18" spans="1:12" x14ac:dyDescent="0.25">
      <c r="A18" s="118" t="s">
        <v>31</v>
      </c>
      <c r="B18" s="8"/>
      <c r="C18" s="119"/>
      <c r="D18" s="8"/>
      <c r="E18" s="8"/>
      <c r="F18" s="8"/>
      <c r="G18" s="8"/>
      <c r="H18" s="8"/>
      <c r="I18" s="8"/>
      <c r="J18" s="8"/>
      <c r="K18" s="118"/>
      <c r="L18" s="118"/>
    </row>
    <row r="19" spans="1:12" x14ac:dyDescent="0.25">
      <c r="A19" s="118" t="s">
        <v>8</v>
      </c>
      <c r="B19" s="121"/>
      <c r="C19" s="119"/>
      <c r="D19" s="119"/>
      <c r="E19" s="119"/>
      <c r="F19" s="119"/>
      <c r="G19" s="119"/>
      <c r="H19" s="119"/>
      <c r="I19" s="119"/>
      <c r="J19" s="119"/>
      <c r="K19" s="118"/>
      <c r="L19" s="118"/>
    </row>
    <row r="20" spans="1:12" x14ac:dyDescent="0.25">
      <c r="A20" s="165" t="s">
        <v>5</v>
      </c>
      <c r="B20" s="165"/>
      <c r="C20" s="165"/>
      <c r="D20" s="118"/>
      <c r="E20" s="118"/>
      <c r="F20" s="118"/>
      <c r="G20" s="118"/>
      <c r="H20" s="118"/>
      <c r="I20" s="118"/>
      <c r="J20" s="118"/>
      <c r="K20" s="4"/>
      <c r="L20" s="118">
        <v>16</v>
      </c>
    </row>
    <row r="21" spans="1:12" x14ac:dyDescent="0.25">
      <c r="A21" s="118" t="s">
        <v>0</v>
      </c>
      <c r="B21" s="118">
        <v>1</v>
      </c>
      <c r="C21" s="118">
        <v>1</v>
      </c>
      <c r="D21" s="8"/>
      <c r="E21" s="8"/>
      <c r="F21" s="8"/>
      <c r="G21" s="8"/>
      <c r="H21" s="8"/>
      <c r="I21" s="8">
        <v>1</v>
      </c>
      <c r="J21" s="8"/>
      <c r="K21" s="118"/>
      <c r="L21" s="118"/>
    </row>
    <row r="22" spans="1:12" x14ac:dyDescent="0.25">
      <c r="A22" s="118" t="s">
        <v>6</v>
      </c>
      <c r="B22" s="118"/>
      <c r="C22" s="118"/>
      <c r="D22" s="8"/>
      <c r="E22" s="8"/>
      <c r="F22" s="8"/>
      <c r="G22" s="8"/>
      <c r="H22" s="8"/>
      <c r="I22" s="8"/>
      <c r="J22" s="8"/>
      <c r="K22" s="118"/>
      <c r="L22" s="118"/>
    </row>
    <row r="23" spans="1:12" x14ac:dyDescent="0.25">
      <c r="A23" s="118" t="s">
        <v>48</v>
      </c>
      <c r="B23" s="118"/>
      <c r="C23" s="118"/>
      <c r="D23" s="8"/>
      <c r="E23" s="8"/>
      <c r="F23" s="8"/>
      <c r="G23" s="8"/>
      <c r="H23" s="8"/>
      <c r="I23" s="8"/>
      <c r="J23" s="8"/>
      <c r="K23" s="118"/>
      <c r="L23" s="118"/>
    </row>
    <row r="24" spans="1:12" x14ac:dyDescent="0.25">
      <c r="A24" s="118" t="s">
        <v>7</v>
      </c>
      <c r="B24" s="118"/>
      <c r="C24" s="118"/>
      <c r="D24" s="119"/>
      <c r="E24" s="119"/>
      <c r="F24" s="119"/>
      <c r="G24" s="119"/>
      <c r="H24" s="119"/>
      <c r="I24" s="119"/>
      <c r="J24" s="119"/>
      <c r="K24" s="118"/>
      <c r="L24" s="118"/>
    </row>
    <row r="25" spans="1:12" x14ac:dyDescent="0.25">
      <c r="A25" s="118" t="s">
        <v>8</v>
      </c>
      <c r="B25" s="118"/>
      <c r="C25" s="118"/>
      <c r="D25" s="119"/>
      <c r="E25" s="119"/>
      <c r="F25" s="119"/>
      <c r="G25" s="119"/>
      <c r="H25" s="119"/>
      <c r="I25" s="119"/>
      <c r="J25" s="119"/>
      <c r="K25" s="118"/>
      <c r="L25" s="118"/>
    </row>
    <row r="26" spans="1:12" x14ac:dyDescent="0.25">
      <c r="A26" s="165" t="s">
        <v>9</v>
      </c>
      <c r="B26" s="165"/>
      <c r="C26" s="165"/>
      <c r="D26" s="8"/>
      <c r="E26" s="8"/>
      <c r="F26" s="8"/>
      <c r="G26" s="8"/>
      <c r="H26" s="8"/>
      <c r="I26" s="8"/>
      <c r="J26" s="8"/>
      <c r="K26" s="4"/>
      <c r="L26" s="119">
        <v>4</v>
      </c>
    </row>
    <row r="27" spans="1:12" x14ac:dyDescent="0.25">
      <c r="A27" s="118" t="s">
        <v>10</v>
      </c>
      <c r="B27" s="122"/>
      <c r="C27" s="118"/>
      <c r="D27" s="8"/>
      <c r="E27" s="8"/>
      <c r="F27" s="8"/>
      <c r="G27" s="8"/>
      <c r="H27" s="8"/>
      <c r="I27" s="8"/>
      <c r="J27" s="8"/>
      <c r="K27" s="118"/>
      <c r="L27" s="118"/>
    </row>
    <row r="28" spans="1:12" x14ac:dyDescent="0.25">
      <c r="A28" s="118" t="s">
        <v>34</v>
      </c>
      <c r="B28" s="122"/>
      <c r="C28" s="118"/>
      <c r="D28" s="119"/>
      <c r="E28" s="119"/>
      <c r="F28" s="119"/>
      <c r="G28" s="119"/>
      <c r="H28" s="119"/>
      <c r="I28" s="119"/>
      <c r="J28" s="119"/>
      <c r="K28" s="118"/>
      <c r="L28" s="118"/>
    </row>
    <row r="29" spans="1:12" x14ac:dyDescent="0.25">
      <c r="A29" s="118" t="s">
        <v>8</v>
      </c>
      <c r="B29" s="118"/>
      <c r="C29" s="118"/>
      <c r="D29" s="119"/>
      <c r="E29" s="119"/>
      <c r="F29" s="119"/>
      <c r="G29" s="119"/>
      <c r="H29" s="119"/>
      <c r="I29" s="119"/>
      <c r="J29" s="119"/>
      <c r="K29" s="118"/>
      <c r="L29" s="118"/>
    </row>
    <row r="30" spans="1:12" x14ac:dyDescent="0.25">
      <c r="A30" s="165" t="s">
        <v>11</v>
      </c>
      <c r="B30" s="165"/>
      <c r="C30" s="165"/>
      <c r="D30" s="8"/>
      <c r="E30" s="8"/>
      <c r="F30" s="8"/>
      <c r="G30" s="8"/>
      <c r="H30" s="8"/>
      <c r="I30" s="8"/>
      <c r="J30" s="8"/>
      <c r="K30" s="4"/>
      <c r="L30" s="119">
        <v>13</v>
      </c>
    </row>
    <row r="31" spans="1:12" x14ac:dyDescent="0.25">
      <c r="A31" s="118" t="s">
        <v>12</v>
      </c>
      <c r="B31" s="118"/>
      <c r="C31" s="118"/>
      <c r="D31" s="8"/>
      <c r="E31" s="8"/>
      <c r="F31" s="8"/>
      <c r="G31" s="8"/>
      <c r="H31" s="8"/>
      <c r="I31" s="8"/>
      <c r="J31" s="8"/>
      <c r="K31" s="118"/>
      <c r="L31" s="118"/>
    </row>
    <row r="32" spans="1:12" x14ac:dyDescent="0.25">
      <c r="A32" s="118" t="s">
        <v>18</v>
      </c>
      <c r="B32" s="118"/>
      <c r="C32" s="118"/>
      <c r="D32" s="8"/>
      <c r="E32" s="8"/>
      <c r="F32" s="8"/>
      <c r="G32" s="8"/>
      <c r="H32" s="8"/>
      <c r="I32" s="8"/>
      <c r="J32" s="8"/>
      <c r="K32" s="118"/>
      <c r="L32" s="118"/>
    </row>
    <row r="33" spans="1:12" x14ac:dyDescent="0.25">
      <c r="A33" s="118" t="s">
        <v>19</v>
      </c>
      <c r="B33" s="118"/>
      <c r="C33" s="118"/>
      <c r="D33" s="119"/>
      <c r="E33" s="119"/>
      <c r="F33" s="119"/>
      <c r="G33" s="119"/>
      <c r="H33" s="119"/>
      <c r="I33" s="119"/>
      <c r="J33" s="119"/>
      <c r="K33" s="118"/>
      <c r="L33" s="118"/>
    </row>
    <row r="34" spans="1:12" x14ac:dyDescent="0.25">
      <c r="A34" s="118" t="s">
        <v>8</v>
      </c>
      <c r="B34" s="118"/>
      <c r="C34" s="118"/>
      <c r="D34" s="119"/>
      <c r="E34" s="119"/>
      <c r="F34" s="119"/>
      <c r="G34" s="119"/>
      <c r="H34" s="119"/>
      <c r="I34" s="119"/>
      <c r="J34" s="119"/>
      <c r="K34" s="118"/>
      <c r="L34" s="118"/>
    </row>
    <row r="35" spans="1:12" x14ac:dyDescent="0.25">
      <c r="A35" s="176" t="s">
        <v>13</v>
      </c>
      <c r="B35" s="177"/>
      <c r="C35" s="177"/>
      <c r="D35" s="8"/>
      <c r="E35" s="8"/>
      <c r="F35" s="8"/>
      <c r="G35" s="8"/>
      <c r="H35" s="8"/>
      <c r="I35" s="8"/>
      <c r="J35" s="8"/>
      <c r="K35" s="4"/>
      <c r="L35" s="119">
        <v>13</v>
      </c>
    </row>
    <row r="36" spans="1:12" x14ac:dyDescent="0.25">
      <c r="A36" s="118" t="s">
        <v>15</v>
      </c>
      <c r="B36" s="118"/>
      <c r="C36" s="118"/>
      <c r="D36" s="8"/>
      <c r="E36" s="8"/>
      <c r="F36" s="8"/>
      <c r="G36" s="8"/>
      <c r="H36" s="8"/>
      <c r="I36" s="8"/>
      <c r="J36" s="8"/>
      <c r="K36" s="118"/>
      <c r="L36" s="118"/>
    </row>
    <row r="37" spans="1:12" x14ac:dyDescent="0.25">
      <c r="A37" s="118" t="s">
        <v>14</v>
      </c>
      <c r="B37" s="118"/>
      <c r="C37" s="118"/>
      <c r="D37" s="2"/>
      <c r="E37" s="2"/>
      <c r="F37" s="2"/>
      <c r="G37" s="118"/>
      <c r="H37" s="2"/>
      <c r="I37" s="118"/>
      <c r="J37" s="2"/>
      <c r="K37" s="118"/>
      <c r="L37" s="118"/>
    </row>
    <row r="38" spans="1:12" x14ac:dyDescent="0.25">
      <c r="A38" s="118" t="s">
        <v>37</v>
      </c>
      <c r="B38" s="8"/>
      <c r="C38" s="8"/>
      <c r="D38" s="118"/>
      <c r="E38" s="118"/>
      <c r="F38" s="118"/>
      <c r="G38" s="118"/>
      <c r="H38" s="118"/>
      <c r="I38" s="118"/>
      <c r="J38" s="118"/>
      <c r="K38" s="118"/>
      <c r="L38" s="118"/>
    </row>
    <row r="39" spans="1:12" x14ac:dyDescent="0.25">
      <c r="A39" s="118" t="s">
        <v>8</v>
      </c>
      <c r="B39" s="118"/>
      <c r="C39" s="118"/>
      <c r="D39" s="118"/>
      <c r="E39" s="118"/>
      <c r="F39" s="118"/>
      <c r="G39" s="118"/>
      <c r="H39" s="118"/>
      <c r="I39" s="118"/>
      <c r="J39" s="118"/>
      <c r="K39" s="118"/>
      <c r="L39" s="118"/>
    </row>
    <row r="40" spans="1:12" ht="31.5" x14ac:dyDescent="0.25">
      <c r="A40" s="120" t="s">
        <v>35</v>
      </c>
      <c r="B40" s="118"/>
      <c r="C40" s="118"/>
      <c r="D40" s="118"/>
      <c r="E40" s="118"/>
      <c r="F40" s="118"/>
      <c r="G40" s="118"/>
      <c r="H40" s="118"/>
      <c r="I40" s="118"/>
      <c r="J40" s="118"/>
      <c r="K40" s="118"/>
      <c r="L40" s="2"/>
    </row>
    <row r="41" spans="1:12" x14ac:dyDescent="0.25">
      <c r="A41" s="118" t="s">
        <v>17</v>
      </c>
      <c r="B41" s="118">
        <f>SUM(B3,B4,B5,B6,B7,B8,B10,B11,B13,B14,B15,B17,B18,B19,B21,B22,B23,B24,B25,B27,B29,B28,B31,B32,B33,B34,B36,B37,B38,B39,B40)</f>
        <v>18</v>
      </c>
      <c r="C41" s="118">
        <f>SUM(C3,C4,C5,C6,C7,C8,C10,C11,C13,C14,C15,C17,C18,C19,C21,C22,C23,C24,C27,C28,C29,C31,C32,C33,C34,C36,C37,C38,C39,C40)</f>
        <v>11</v>
      </c>
      <c r="D41" s="118"/>
      <c r="E41" s="118"/>
      <c r="F41" s="118"/>
      <c r="G41" s="118"/>
      <c r="H41" s="118"/>
      <c r="I41" s="118"/>
      <c r="J41" s="118"/>
      <c r="K41" s="118">
        <f>SUM(K4,K8,K13,K3)</f>
        <v>79</v>
      </c>
      <c r="L41" s="118">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25" t="s">
        <v>42</v>
      </c>
      <c r="E2" s="123" t="s">
        <v>43</v>
      </c>
      <c r="F2" s="125" t="s">
        <v>45</v>
      </c>
      <c r="G2" s="125" t="s">
        <v>46</v>
      </c>
      <c r="H2" s="125" t="s">
        <v>47</v>
      </c>
      <c r="I2" s="125" t="s">
        <v>41</v>
      </c>
      <c r="J2" s="125" t="s">
        <v>44</v>
      </c>
      <c r="K2" s="171"/>
      <c r="L2" s="167"/>
    </row>
    <row r="3" spans="1:12" x14ac:dyDescent="0.25">
      <c r="A3" s="123" t="s">
        <v>23</v>
      </c>
      <c r="B3" s="123"/>
      <c r="C3" s="123"/>
      <c r="D3" s="8"/>
      <c r="E3" s="8"/>
      <c r="F3" s="8"/>
      <c r="G3" s="8"/>
      <c r="H3" s="8"/>
      <c r="I3" s="8"/>
      <c r="J3" s="8"/>
      <c r="K3" s="123">
        <v>1</v>
      </c>
      <c r="L3" s="123">
        <v>9</v>
      </c>
    </row>
    <row r="4" spans="1:12" x14ac:dyDescent="0.25">
      <c r="A4" s="123" t="s">
        <v>24</v>
      </c>
      <c r="B4" s="123"/>
      <c r="C4" s="123"/>
      <c r="D4" s="8"/>
      <c r="E4" s="8"/>
      <c r="F4" s="8"/>
      <c r="G4" s="8"/>
      <c r="H4" s="8"/>
      <c r="I4" s="8"/>
      <c r="J4" s="8"/>
      <c r="K4" s="123"/>
      <c r="L4" s="123">
        <v>11</v>
      </c>
    </row>
    <row r="5" spans="1:12" x14ac:dyDescent="0.25">
      <c r="A5" s="123" t="s">
        <v>25</v>
      </c>
      <c r="B5" s="123"/>
      <c r="C5" s="123"/>
      <c r="D5" s="8"/>
      <c r="E5" s="8"/>
      <c r="F5" s="8"/>
      <c r="G5" s="8"/>
      <c r="H5" s="8"/>
      <c r="I5" s="8"/>
      <c r="J5" s="8"/>
      <c r="K5" s="123"/>
      <c r="L5" s="123">
        <v>14</v>
      </c>
    </row>
    <row r="6" spans="1:12" x14ac:dyDescent="0.25">
      <c r="A6" s="123" t="s">
        <v>26</v>
      </c>
      <c r="B6" s="123">
        <v>1</v>
      </c>
      <c r="C6" s="123">
        <v>1</v>
      </c>
      <c r="D6" s="8"/>
      <c r="E6" s="8"/>
      <c r="F6" s="8"/>
      <c r="G6" s="8"/>
      <c r="H6" s="8"/>
      <c r="I6" s="8">
        <v>1</v>
      </c>
      <c r="J6" s="8"/>
      <c r="K6" s="123"/>
      <c r="L6" s="123">
        <v>10</v>
      </c>
    </row>
    <row r="7" spans="1:12" x14ac:dyDescent="0.25">
      <c r="A7" s="123" t="s">
        <v>27</v>
      </c>
      <c r="B7" s="123"/>
      <c r="C7" s="123"/>
      <c r="D7" s="8"/>
      <c r="E7" s="8"/>
      <c r="F7" s="8"/>
      <c r="G7" s="8"/>
      <c r="H7" s="8"/>
      <c r="I7" s="8"/>
      <c r="J7" s="8"/>
      <c r="K7" s="123"/>
      <c r="L7" s="123">
        <v>2</v>
      </c>
    </row>
    <row r="8" spans="1:12" x14ac:dyDescent="0.25">
      <c r="A8" s="123" t="s">
        <v>28</v>
      </c>
      <c r="B8" s="123">
        <v>7</v>
      </c>
      <c r="C8" s="123">
        <v>1</v>
      </c>
      <c r="D8" s="8"/>
      <c r="E8" s="8"/>
      <c r="F8" s="8"/>
      <c r="G8" s="8"/>
      <c r="H8" s="8">
        <v>6</v>
      </c>
      <c r="I8" s="8">
        <v>1</v>
      </c>
      <c r="J8" s="8"/>
      <c r="K8" s="123">
        <v>72</v>
      </c>
      <c r="L8" s="123">
        <v>12</v>
      </c>
    </row>
    <row r="9" spans="1:12" x14ac:dyDescent="0.25">
      <c r="A9" s="165" t="s">
        <v>1</v>
      </c>
      <c r="B9" s="165"/>
      <c r="C9" s="165"/>
      <c r="D9" s="124"/>
      <c r="E9" s="124"/>
      <c r="F9" s="124"/>
      <c r="G9" s="124"/>
      <c r="H9" s="124"/>
      <c r="I9" s="124"/>
      <c r="J9" s="124"/>
      <c r="K9" s="4"/>
      <c r="L9" s="123">
        <v>6</v>
      </c>
    </row>
    <row r="10" spans="1:12" x14ac:dyDescent="0.25">
      <c r="A10" s="123" t="s">
        <v>2</v>
      </c>
      <c r="B10" s="123"/>
      <c r="C10" s="123"/>
      <c r="D10" s="8"/>
      <c r="E10" s="8"/>
      <c r="F10" s="8"/>
      <c r="G10" s="8"/>
      <c r="H10" s="8"/>
      <c r="I10" s="8"/>
      <c r="J10" s="8"/>
      <c r="K10" s="123"/>
      <c r="L10" s="123"/>
    </row>
    <row r="11" spans="1:12" x14ac:dyDescent="0.25">
      <c r="A11" s="123" t="s">
        <v>8</v>
      </c>
      <c r="B11" s="123"/>
      <c r="C11" s="123"/>
      <c r="D11" s="8"/>
      <c r="E11" s="8"/>
      <c r="F11" s="8"/>
      <c r="G11" s="8"/>
      <c r="H11" s="8"/>
      <c r="I11" s="8"/>
      <c r="J11" s="8"/>
      <c r="K11" s="123"/>
      <c r="L11" s="123"/>
    </row>
    <row r="12" spans="1:12" x14ac:dyDescent="0.25">
      <c r="A12" s="176" t="s">
        <v>3</v>
      </c>
      <c r="B12" s="177"/>
      <c r="C12" s="177"/>
      <c r="D12" s="124"/>
      <c r="E12" s="124"/>
      <c r="F12" s="124"/>
      <c r="G12" s="124"/>
      <c r="H12" s="124"/>
      <c r="I12" s="124"/>
      <c r="J12" s="124"/>
      <c r="K12" s="4"/>
      <c r="L12" s="123">
        <v>14</v>
      </c>
    </row>
    <row r="13" spans="1:12" x14ac:dyDescent="0.25">
      <c r="A13" s="123" t="s">
        <v>29</v>
      </c>
      <c r="B13" s="123">
        <v>3</v>
      </c>
      <c r="C13" s="123">
        <v>2</v>
      </c>
      <c r="D13" s="8"/>
      <c r="E13" s="8"/>
      <c r="F13" s="8"/>
      <c r="G13" s="8"/>
      <c r="H13" s="8">
        <v>1</v>
      </c>
      <c r="I13" s="8">
        <v>2</v>
      </c>
      <c r="J13" s="8"/>
      <c r="K13" s="123">
        <v>2</v>
      </c>
      <c r="L13" s="123"/>
    </row>
    <row r="14" spans="1:12" x14ac:dyDescent="0.25">
      <c r="A14" s="123" t="s">
        <v>30</v>
      </c>
      <c r="B14" s="123"/>
      <c r="C14" s="123"/>
      <c r="D14" s="8"/>
      <c r="E14" s="8"/>
      <c r="F14" s="8"/>
      <c r="G14" s="8"/>
      <c r="H14" s="8"/>
      <c r="I14" s="8"/>
      <c r="J14" s="8"/>
      <c r="K14" s="123"/>
      <c r="L14" s="123"/>
    </row>
    <row r="15" spans="1:12" x14ac:dyDescent="0.25">
      <c r="A15" s="123" t="s">
        <v>8</v>
      </c>
      <c r="B15" s="123"/>
      <c r="C15" s="123"/>
      <c r="D15" s="124"/>
      <c r="E15" s="124"/>
      <c r="F15" s="124"/>
      <c r="G15" s="124"/>
      <c r="H15" s="124"/>
      <c r="I15" s="124"/>
      <c r="J15" s="124"/>
      <c r="K15" s="123"/>
      <c r="L15" s="123"/>
    </row>
    <row r="16" spans="1:12" x14ac:dyDescent="0.25">
      <c r="A16" s="165" t="s">
        <v>4</v>
      </c>
      <c r="B16" s="165"/>
      <c r="C16" s="165"/>
      <c r="D16" s="124"/>
      <c r="E16" s="124"/>
      <c r="F16" s="124"/>
      <c r="G16" s="124"/>
      <c r="H16" s="124"/>
      <c r="I16" s="124"/>
      <c r="J16" s="124"/>
      <c r="K16" s="4"/>
      <c r="L16" s="123">
        <v>16</v>
      </c>
    </row>
    <row r="17" spans="1:12" x14ac:dyDescent="0.25">
      <c r="A17" s="123" t="s">
        <v>22</v>
      </c>
      <c r="B17" s="8"/>
      <c r="C17" s="124"/>
      <c r="D17" s="8"/>
      <c r="E17" s="8"/>
      <c r="F17" s="8"/>
      <c r="G17" s="8"/>
      <c r="H17" s="8"/>
      <c r="I17" s="8"/>
      <c r="J17" s="8"/>
      <c r="K17" s="124"/>
      <c r="L17" s="123"/>
    </row>
    <row r="18" spans="1:12" x14ac:dyDescent="0.25">
      <c r="A18" s="123" t="s">
        <v>31</v>
      </c>
      <c r="B18" s="8"/>
      <c r="C18" s="124"/>
      <c r="D18" s="8"/>
      <c r="E18" s="8"/>
      <c r="F18" s="8"/>
      <c r="G18" s="8"/>
      <c r="H18" s="8"/>
      <c r="I18" s="8"/>
      <c r="J18" s="8"/>
      <c r="K18" s="123"/>
      <c r="L18" s="123"/>
    </row>
    <row r="19" spans="1:12" x14ac:dyDescent="0.25">
      <c r="A19" s="123" t="s">
        <v>8</v>
      </c>
      <c r="B19" s="126"/>
      <c r="C19" s="124"/>
      <c r="D19" s="124"/>
      <c r="E19" s="124"/>
      <c r="F19" s="124"/>
      <c r="G19" s="124"/>
      <c r="H19" s="124"/>
      <c r="I19" s="124"/>
      <c r="J19" s="124"/>
      <c r="K19" s="123"/>
      <c r="L19" s="123"/>
    </row>
    <row r="20" spans="1:12" x14ac:dyDescent="0.25">
      <c r="A20" s="165" t="s">
        <v>5</v>
      </c>
      <c r="B20" s="165"/>
      <c r="C20" s="165"/>
      <c r="D20" s="123"/>
      <c r="E20" s="123"/>
      <c r="F20" s="123"/>
      <c r="G20" s="123"/>
      <c r="H20" s="123"/>
      <c r="I20" s="123"/>
      <c r="J20" s="123"/>
      <c r="K20" s="4"/>
      <c r="L20" s="123">
        <v>16</v>
      </c>
    </row>
    <row r="21" spans="1:12" x14ac:dyDescent="0.25">
      <c r="A21" s="123" t="s">
        <v>0</v>
      </c>
      <c r="B21" s="123">
        <v>3</v>
      </c>
      <c r="C21" s="123">
        <v>2</v>
      </c>
      <c r="D21" s="8"/>
      <c r="E21" s="8"/>
      <c r="F21" s="8"/>
      <c r="G21" s="8"/>
      <c r="H21" s="8"/>
      <c r="I21" s="8">
        <v>2</v>
      </c>
      <c r="J21" s="8">
        <v>1</v>
      </c>
      <c r="K21" s="123"/>
      <c r="L21" s="123"/>
    </row>
    <row r="22" spans="1:12" x14ac:dyDescent="0.25">
      <c r="A22" s="123" t="s">
        <v>6</v>
      </c>
      <c r="B22" s="123"/>
      <c r="C22" s="123"/>
      <c r="D22" s="8"/>
      <c r="E22" s="8"/>
      <c r="F22" s="8"/>
      <c r="G22" s="8"/>
      <c r="H22" s="8"/>
      <c r="I22" s="8"/>
      <c r="J22" s="8"/>
      <c r="K22" s="123"/>
      <c r="L22" s="123"/>
    </row>
    <row r="23" spans="1:12" x14ac:dyDescent="0.25">
      <c r="A23" s="123" t="s">
        <v>48</v>
      </c>
      <c r="B23" s="123"/>
      <c r="C23" s="123"/>
      <c r="D23" s="8"/>
      <c r="E23" s="8"/>
      <c r="F23" s="8"/>
      <c r="G23" s="8"/>
      <c r="H23" s="8"/>
      <c r="I23" s="8"/>
      <c r="J23" s="8"/>
      <c r="K23" s="123"/>
      <c r="L23" s="123"/>
    </row>
    <row r="24" spans="1:12" x14ac:dyDescent="0.25">
      <c r="A24" s="123" t="s">
        <v>7</v>
      </c>
      <c r="B24" s="123"/>
      <c r="C24" s="123"/>
      <c r="D24" s="124"/>
      <c r="E24" s="124"/>
      <c r="F24" s="124"/>
      <c r="G24" s="124"/>
      <c r="H24" s="124"/>
      <c r="I24" s="124"/>
      <c r="J24" s="124"/>
      <c r="K24" s="123"/>
      <c r="L24" s="123"/>
    </row>
    <row r="25" spans="1:12" x14ac:dyDescent="0.25">
      <c r="A25" s="123" t="s">
        <v>8</v>
      </c>
      <c r="B25" s="123"/>
      <c r="C25" s="123"/>
      <c r="D25" s="124"/>
      <c r="E25" s="124"/>
      <c r="F25" s="124"/>
      <c r="G25" s="124"/>
      <c r="H25" s="124"/>
      <c r="I25" s="124"/>
      <c r="J25" s="124"/>
      <c r="K25" s="123"/>
      <c r="L25" s="123"/>
    </row>
    <row r="26" spans="1:12" x14ac:dyDescent="0.25">
      <c r="A26" s="165" t="s">
        <v>9</v>
      </c>
      <c r="B26" s="165"/>
      <c r="C26" s="165"/>
      <c r="D26" s="8"/>
      <c r="E26" s="8"/>
      <c r="F26" s="8"/>
      <c r="G26" s="8"/>
      <c r="H26" s="8"/>
      <c r="I26" s="8"/>
      <c r="J26" s="8"/>
      <c r="K26" s="4"/>
      <c r="L26" s="124">
        <v>4</v>
      </c>
    </row>
    <row r="27" spans="1:12" x14ac:dyDescent="0.25">
      <c r="A27" s="123" t="s">
        <v>10</v>
      </c>
      <c r="B27" s="127"/>
      <c r="C27" s="123"/>
      <c r="D27" s="8"/>
      <c r="E27" s="8"/>
      <c r="F27" s="8"/>
      <c r="G27" s="8"/>
      <c r="H27" s="8"/>
      <c r="I27" s="8"/>
      <c r="J27" s="8"/>
      <c r="K27" s="123"/>
      <c r="L27" s="123"/>
    </row>
    <row r="28" spans="1:12" x14ac:dyDescent="0.25">
      <c r="A28" s="123" t="s">
        <v>34</v>
      </c>
      <c r="B28" s="127"/>
      <c r="C28" s="123"/>
      <c r="D28" s="124"/>
      <c r="E28" s="124"/>
      <c r="F28" s="124"/>
      <c r="G28" s="124"/>
      <c r="H28" s="124"/>
      <c r="I28" s="124"/>
      <c r="J28" s="124"/>
      <c r="K28" s="123"/>
      <c r="L28" s="123"/>
    </row>
    <row r="29" spans="1:12" x14ac:dyDescent="0.25">
      <c r="A29" s="123" t="s">
        <v>8</v>
      </c>
      <c r="B29" s="123"/>
      <c r="C29" s="123"/>
      <c r="D29" s="124"/>
      <c r="E29" s="124"/>
      <c r="F29" s="124"/>
      <c r="G29" s="124"/>
      <c r="H29" s="124"/>
      <c r="I29" s="124"/>
      <c r="J29" s="124"/>
      <c r="K29" s="123"/>
      <c r="L29" s="123"/>
    </row>
    <row r="30" spans="1:12" x14ac:dyDescent="0.25">
      <c r="A30" s="165" t="s">
        <v>11</v>
      </c>
      <c r="B30" s="165"/>
      <c r="C30" s="165"/>
      <c r="D30" s="8"/>
      <c r="E30" s="8"/>
      <c r="F30" s="8"/>
      <c r="G30" s="8"/>
      <c r="H30" s="8"/>
      <c r="I30" s="8"/>
      <c r="J30" s="8"/>
      <c r="K30" s="4"/>
      <c r="L30" s="124">
        <v>13</v>
      </c>
    </row>
    <row r="31" spans="1:12" x14ac:dyDescent="0.25">
      <c r="A31" s="123" t="s">
        <v>12</v>
      </c>
      <c r="B31" s="123"/>
      <c r="C31" s="123"/>
      <c r="D31" s="8"/>
      <c r="E31" s="8"/>
      <c r="F31" s="8"/>
      <c r="G31" s="8"/>
      <c r="H31" s="8"/>
      <c r="I31" s="8"/>
      <c r="J31" s="8"/>
      <c r="K31" s="123"/>
      <c r="L31" s="123"/>
    </row>
    <row r="32" spans="1:12" x14ac:dyDescent="0.25">
      <c r="A32" s="123" t="s">
        <v>18</v>
      </c>
      <c r="B32" s="123"/>
      <c r="C32" s="123"/>
      <c r="D32" s="8"/>
      <c r="E32" s="8"/>
      <c r="F32" s="8"/>
      <c r="G32" s="8"/>
      <c r="H32" s="8"/>
      <c r="I32" s="8"/>
      <c r="J32" s="8"/>
      <c r="K32" s="123"/>
      <c r="L32" s="123"/>
    </row>
    <row r="33" spans="1:12" x14ac:dyDescent="0.25">
      <c r="A33" s="123" t="s">
        <v>19</v>
      </c>
      <c r="B33" s="123"/>
      <c r="C33" s="123"/>
      <c r="D33" s="124"/>
      <c r="E33" s="124"/>
      <c r="F33" s="124"/>
      <c r="G33" s="124"/>
      <c r="H33" s="124"/>
      <c r="I33" s="124"/>
      <c r="J33" s="124"/>
      <c r="K33" s="123"/>
      <c r="L33" s="123"/>
    </row>
    <row r="34" spans="1:12" x14ac:dyDescent="0.25">
      <c r="A34" s="123" t="s">
        <v>8</v>
      </c>
      <c r="B34" s="123"/>
      <c r="C34" s="123"/>
      <c r="D34" s="124"/>
      <c r="E34" s="124"/>
      <c r="F34" s="124"/>
      <c r="G34" s="124"/>
      <c r="H34" s="124"/>
      <c r="I34" s="124"/>
      <c r="J34" s="124"/>
      <c r="K34" s="123"/>
      <c r="L34" s="123"/>
    </row>
    <row r="35" spans="1:12" x14ac:dyDescent="0.25">
      <c r="A35" s="176" t="s">
        <v>13</v>
      </c>
      <c r="B35" s="177"/>
      <c r="C35" s="177"/>
      <c r="D35" s="8"/>
      <c r="E35" s="8"/>
      <c r="F35" s="8"/>
      <c r="G35" s="8"/>
      <c r="H35" s="8"/>
      <c r="I35" s="8"/>
      <c r="J35" s="8"/>
      <c r="K35" s="4"/>
      <c r="L35" s="124">
        <v>13</v>
      </c>
    </row>
    <row r="36" spans="1:12" x14ac:dyDescent="0.25">
      <c r="A36" s="123" t="s">
        <v>15</v>
      </c>
      <c r="B36" s="123"/>
      <c r="C36" s="123"/>
      <c r="D36" s="8"/>
      <c r="E36" s="8"/>
      <c r="F36" s="8"/>
      <c r="G36" s="8"/>
      <c r="H36" s="8"/>
      <c r="I36" s="8"/>
      <c r="J36" s="8"/>
      <c r="K36" s="123"/>
      <c r="L36" s="123"/>
    </row>
    <row r="37" spans="1:12" x14ac:dyDescent="0.25">
      <c r="A37" s="123" t="s">
        <v>14</v>
      </c>
      <c r="B37" s="123"/>
      <c r="C37" s="123"/>
      <c r="D37" s="2"/>
      <c r="E37" s="2"/>
      <c r="F37" s="2"/>
      <c r="G37" s="123"/>
      <c r="H37" s="2"/>
      <c r="I37" s="123"/>
      <c r="J37" s="2"/>
      <c r="K37" s="123"/>
      <c r="L37" s="123"/>
    </row>
    <row r="38" spans="1:12" x14ac:dyDescent="0.25">
      <c r="A38" s="123" t="s">
        <v>37</v>
      </c>
      <c r="B38" s="8"/>
      <c r="C38" s="8"/>
      <c r="D38" s="123"/>
      <c r="E38" s="123"/>
      <c r="F38" s="123"/>
      <c r="G38" s="123"/>
      <c r="H38" s="123"/>
      <c r="I38" s="123"/>
      <c r="J38" s="123"/>
      <c r="K38" s="123"/>
      <c r="L38" s="123"/>
    </row>
    <row r="39" spans="1:12" x14ac:dyDescent="0.25">
      <c r="A39" s="123" t="s">
        <v>8</v>
      </c>
      <c r="B39" s="123"/>
      <c r="C39" s="123"/>
      <c r="D39" s="123"/>
      <c r="E39" s="123"/>
      <c r="F39" s="123"/>
      <c r="G39" s="123"/>
      <c r="H39" s="123"/>
      <c r="I39" s="123"/>
      <c r="J39" s="123"/>
      <c r="K39" s="123"/>
      <c r="L39" s="123"/>
    </row>
    <row r="40" spans="1:12" ht="31.5" x14ac:dyDescent="0.25">
      <c r="A40" s="125" t="s">
        <v>35</v>
      </c>
      <c r="B40" s="123"/>
      <c r="C40" s="123"/>
      <c r="D40" s="123"/>
      <c r="E40" s="123"/>
      <c r="F40" s="123"/>
      <c r="G40" s="123"/>
      <c r="H40" s="123"/>
      <c r="I40" s="123"/>
      <c r="J40" s="123"/>
      <c r="K40" s="123"/>
      <c r="L40" s="2"/>
    </row>
    <row r="41" spans="1:12" x14ac:dyDescent="0.25">
      <c r="A41" s="123" t="s">
        <v>17</v>
      </c>
      <c r="B41" s="123">
        <f>SUM(B3,B4,B5,B6,B7,B8,B10,B11,B13,B14,B15,B17,B18,B19,B21,B22,B23,B24,B25,B27,B29,B28,B31,B32,B33,B34,B36,B37,B38,B39,B40)</f>
        <v>14</v>
      </c>
      <c r="C41" s="123">
        <f>SUM(C3,C4,C5,C6,C7,C8,C10,C11,C13,C14,C15,C17,C18,C19,C21,C22,C23,C24,C27,C28,C29,C31,C32,C33,C34,C36,C37,C38,C39,C40)</f>
        <v>6</v>
      </c>
      <c r="D41" s="123"/>
      <c r="E41" s="123"/>
      <c r="F41" s="123"/>
      <c r="G41" s="123"/>
      <c r="H41" s="123"/>
      <c r="I41" s="123"/>
      <c r="J41" s="123"/>
      <c r="K41" s="123">
        <f>SUM(K4,K8,K13,K3)</f>
        <v>75</v>
      </c>
      <c r="L41" s="123">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30" t="s">
        <v>42</v>
      </c>
      <c r="E2" s="128" t="s">
        <v>43</v>
      </c>
      <c r="F2" s="130" t="s">
        <v>45</v>
      </c>
      <c r="G2" s="130" t="s">
        <v>46</v>
      </c>
      <c r="H2" s="130" t="s">
        <v>47</v>
      </c>
      <c r="I2" s="130" t="s">
        <v>41</v>
      </c>
      <c r="J2" s="130" t="s">
        <v>44</v>
      </c>
      <c r="K2" s="171"/>
      <c r="L2" s="167"/>
    </row>
    <row r="3" spans="1:12" x14ac:dyDescent="0.25">
      <c r="A3" s="128" t="s">
        <v>23</v>
      </c>
      <c r="B3" s="128">
        <v>5</v>
      </c>
      <c r="C3" s="128">
        <v>5</v>
      </c>
      <c r="D3" s="8"/>
      <c r="E3" s="8"/>
      <c r="F3" s="8"/>
      <c r="G3" s="8"/>
      <c r="H3" s="8"/>
      <c r="I3" s="8">
        <v>5</v>
      </c>
      <c r="J3" s="8"/>
      <c r="K3" s="128">
        <v>6</v>
      </c>
      <c r="L3" s="128">
        <v>9</v>
      </c>
    </row>
    <row r="4" spans="1:12" x14ac:dyDescent="0.25">
      <c r="A4" s="128" t="s">
        <v>24</v>
      </c>
      <c r="B4" s="128">
        <v>1</v>
      </c>
      <c r="C4" s="128"/>
      <c r="D4" s="8"/>
      <c r="E4" s="8"/>
      <c r="F4" s="8"/>
      <c r="G4" s="8"/>
      <c r="H4" s="8">
        <v>1</v>
      </c>
      <c r="I4" s="8"/>
      <c r="J4" s="8"/>
      <c r="K4" s="128"/>
      <c r="L4" s="128">
        <v>11</v>
      </c>
    </row>
    <row r="5" spans="1:12" x14ac:dyDescent="0.25">
      <c r="A5" s="128" t="s">
        <v>25</v>
      </c>
      <c r="B5" s="128">
        <v>1</v>
      </c>
      <c r="C5" s="128"/>
      <c r="D5" s="8"/>
      <c r="E5" s="8"/>
      <c r="F5" s="8"/>
      <c r="G5" s="8"/>
      <c r="H5" s="8">
        <v>1</v>
      </c>
      <c r="I5" s="8"/>
      <c r="J5" s="8"/>
      <c r="K5" s="128"/>
      <c r="L5" s="128">
        <v>14</v>
      </c>
    </row>
    <row r="6" spans="1:12" x14ac:dyDescent="0.25">
      <c r="A6" s="128" t="s">
        <v>26</v>
      </c>
      <c r="B6" s="128"/>
      <c r="C6" s="128"/>
      <c r="D6" s="8"/>
      <c r="E6" s="8"/>
      <c r="F6" s="8"/>
      <c r="G6" s="8"/>
      <c r="H6" s="8"/>
      <c r="I6" s="8"/>
      <c r="J6" s="8"/>
      <c r="K6" s="128"/>
      <c r="L6" s="128">
        <v>10</v>
      </c>
    </row>
    <row r="7" spans="1:12" x14ac:dyDescent="0.25">
      <c r="A7" s="128" t="s">
        <v>27</v>
      </c>
      <c r="B7" s="128">
        <v>1</v>
      </c>
      <c r="C7" s="128">
        <v>1</v>
      </c>
      <c r="D7" s="8"/>
      <c r="E7" s="8"/>
      <c r="F7" s="8"/>
      <c r="G7" s="8"/>
      <c r="H7" s="8">
        <v>1</v>
      </c>
      <c r="I7" s="8"/>
      <c r="J7" s="8"/>
      <c r="K7" s="128"/>
      <c r="L7" s="128">
        <v>2</v>
      </c>
    </row>
    <row r="8" spans="1:12" x14ac:dyDescent="0.25">
      <c r="A8" s="128" t="s">
        <v>28</v>
      </c>
      <c r="B8" s="128">
        <v>4</v>
      </c>
      <c r="C8" s="128">
        <v>2</v>
      </c>
      <c r="D8" s="8"/>
      <c r="E8" s="8"/>
      <c r="F8" s="8"/>
      <c r="G8" s="8"/>
      <c r="H8" s="8">
        <v>1</v>
      </c>
      <c r="I8" s="8">
        <v>2</v>
      </c>
      <c r="J8" s="8">
        <v>1</v>
      </c>
      <c r="K8" s="128">
        <v>74</v>
      </c>
      <c r="L8" s="128">
        <v>12</v>
      </c>
    </row>
    <row r="9" spans="1:12" x14ac:dyDescent="0.25">
      <c r="A9" s="165" t="s">
        <v>1</v>
      </c>
      <c r="B9" s="165"/>
      <c r="C9" s="165"/>
      <c r="D9" s="129"/>
      <c r="E9" s="129"/>
      <c r="F9" s="129"/>
      <c r="G9" s="129"/>
      <c r="H9" s="129"/>
      <c r="I9" s="129"/>
      <c r="J9" s="129"/>
      <c r="K9" s="4"/>
      <c r="L9" s="128">
        <v>6</v>
      </c>
    </row>
    <row r="10" spans="1:12" x14ac:dyDescent="0.25">
      <c r="A10" s="128" t="s">
        <v>2</v>
      </c>
      <c r="B10" s="128"/>
      <c r="C10" s="128"/>
      <c r="D10" s="8"/>
      <c r="E10" s="8"/>
      <c r="F10" s="8"/>
      <c r="G10" s="8"/>
      <c r="H10" s="8"/>
      <c r="I10" s="8"/>
      <c r="J10" s="8"/>
      <c r="K10" s="128"/>
      <c r="L10" s="128"/>
    </row>
    <row r="11" spans="1:12" x14ac:dyDescent="0.25">
      <c r="A11" s="128" t="s">
        <v>8</v>
      </c>
      <c r="B11" s="128"/>
      <c r="C11" s="128"/>
      <c r="D11" s="8"/>
      <c r="E11" s="8"/>
      <c r="F11" s="8"/>
      <c r="G11" s="8"/>
      <c r="H11" s="8"/>
      <c r="I11" s="8"/>
      <c r="J11" s="8"/>
      <c r="K11" s="128"/>
      <c r="L11" s="128"/>
    </row>
    <row r="12" spans="1:12" x14ac:dyDescent="0.25">
      <c r="A12" s="176" t="s">
        <v>3</v>
      </c>
      <c r="B12" s="177"/>
      <c r="C12" s="177"/>
      <c r="D12" s="129"/>
      <c r="E12" s="129"/>
      <c r="F12" s="129"/>
      <c r="G12" s="129"/>
      <c r="H12" s="129"/>
      <c r="I12" s="129"/>
      <c r="J12" s="129"/>
      <c r="K12" s="4"/>
      <c r="L12" s="128">
        <v>14</v>
      </c>
    </row>
    <row r="13" spans="1:12" x14ac:dyDescent="0.25">
      <c r="A13" s="128" t="s">
        <v>29</v>
      </c>
      <c r="B13" s="128"/>
      <c r="C13" s="128"/>
      <c r="D13" s="8"/>
      <c r="E13" s="8"/>
      <c r="F13" s="8"/>
      <c r="G13" s="8"/>
      <c r="H13" s="8"/>
      <c r="I13" s="8"/>
      <c r="J13" s="8"/>
      <c r="K13" s="128"/>
      <c r="L13" s="128"/>
    </row>
    <row r="14" spans="1:12" x14ac:dyDescent="0.25">
      <c r="A14" s="128" t="s">
        <v>30</v>
      </c>
      <c r="B14" s="128">
        <v>1</v>
      </c>
      <c r="C14" s="128">
        <v>1</v>
      </c>
      <c r="D14" s="8"/>
      <c r="E14" s="8"/>
      <c r="F14" s="8"/>
      <c r="G14" s="8"/>
      <c r="H14" s="8"/>
      <c r="I14" s="8">
        <v>1</v>
      </c>
      <c r="J14" s="8"/>
      <c r="K14" s="128"/>
      <c r="L14" s="128"/>
    </row>
    <row r="15" spans="1:12" x14ac:dyDescent="0.25">
      <c r="A15" s="128" t="s">
        <v>8</v>
      </c>
      <c r="B15" s="128"/>
      <c r="C15" s="128"/>
      <c r="D15" s="129"/>
      <c r="E15" s="129"/>
      <c r="F15" s="129"/>
      <c r="G15" s="129"/>
      <c r="H15" s="129"/>
      <c r="I15" s="129"/>
      <c r="J15" s="129"/>
      <c r="K15" s="128"/>
      <c r="L15" s="128"/>
    </row>
    <row r="16" spans="1:12" x14ac:dyDescent="0.25">
      <c r="A16" s="165" t="s">
        <v>4</v>
      </c>
      <c r="B16" s="165"/>
      <c r="C16" s="165"/>
      <c r="D16" s="129"/>
      <c r="E16" s="129"/>
      <c r="F16" s="129"/>
      <c r="G16" s="129"/>
      <c r="H16" s="129"/>
      <c r="I16" s="129"/>
      <c r="J16" s="129"/>
      <c r="K16" s="4"/>
      <c r="L16" s="128">
        <v>16</v>
      </c>
    </row>
    <row r="17" spans="1:12" x14ac:dyDescent="0.25">
      <c r="A17" s="128" t="s">
        <v>22</v>
      </c>
      <c r="B17" s="8"/>
      <c r="C17" s="129"/>
      <c r="D17" s="8"/>
      <c r="E17" s="8"/>
      <c r="F17" s="8"/>
      <c r="G17" s="8"/>
      <c r="H17" s="8"/>
      <c r="I17" s="8"/>
      <c r="J17" s="8"/>
      <c r="K17" s="129"/>
      <c r="L17" s="128"/>
    </row>
    <row r="18" spans="1:12" x14ac:dyDescent="0.25">
      <c r="A18" s="128" t="s">
        <v>31</v>
      </c>
      <c r="B18" s="8"/>
      <c r="C18" s="129"/>
      <c r="D18" s="8"/>
      <c r="E18" s="8"/>
      <c r="F18" s="8"/>
      <c r="G18" s="8"/>
      <c r="H18" s="8"/>
      <c r="I18" s="8"/>
      <c r="J18" s="8"/>
      <c r="K18" s="128"/>
      <c r="L18" s="128"/>
    </row>
    <row r="19" spans="1:12" x14ac:dyDescent="0.25">
      <c r="A19" s="128" t="s">
        <v>8</v>
      </c>
      <c r="B19" s="131"/>
      <c r="C19" s="129"/>
      <c r="D19" s="129"/>
      <c r="E19" s="129"/>
      <c r="F19" s="129"/>
      <c r="G19" s="129"/>
      <c r="H19" s="129"/>
      <c r="I19" s="129"/>
      <c r="J19" s="129"/>
      <c r="K19" s="128"/>
      <c r="L19" s="128"/>
    </row>
    <row r="20" spans="1:12" x14ac:dyDescent="0.25">
      <c r="A20" s="165" t="s">
        <v>5</v>
      </c>
      <c r="B20" s="165"/>
      <c r="C20" s="165"/>
      <c r="D20" s="128"/>
      <c r="E20" s="128"/>
      <c r="F20" s="128"/>
      <c r="G20" s="128"/>
      <c r="H20" s="128"/>
      <c r="I20" s="128"/>
      <c r="J20" s="128"/>
      <c r="K20" s="4"/>
      <c r="L20" s="128">
        <v>16</v>
      </c>
    </row>
    <row r="21" spans="1:12" x14ac:dyDescent="0.25">
      <c r="A21" s="128" t="s">
        <v>0</v>
      </c>
      <c r="B21" s="128"/>
      <c r="C21" s="128"/>
      <c r="D21" s="8"/>
      <c r="E21" s="8"/>
      <c r="F21" s="8"/>
      <c r="G21" s="8"/>
      <c r="H21" s="8"/>
      <c r="I21" s="8"/>
      <c r="J21" s="8"/>
      <c r="K21" s="128"/>
      <c r="L21" s="128"/>
    </row>
    <row r="22" spans="1:12" x14ac:dyDescent="0.25">
      <c r="A22" s="128" t="s">
        <v>6</v>
      </c>
      <c r="B22" s="128">
        <v>1</v>
      </c>
      <c r="C22" s="128">
        <v>1</v>
      </c>
      <c r="D22" s="8"/>
      <c r="E22" s="8"/>
      <c r="F22" s="8"/>
      <c r="G22" s="8"/>
      <c r="H22" s="8"/>
      <c r="I22" s="8">
        <v>1</v>
      </c>
      <c r="J22" s="8"/>
      <c r="K22" s="128"/>
      <c r="L22" s="128"/>
    </row>
    <row r="23" spans="1:12" x14ac:dyDescent="0.25">
      <c r="A23" s="128" t="s">
        <v>48</v>
      </c>
      <c r="B23" s="128">
        <v>1</v>
      </c>
      <c r="C23" s="128">
        <v>1</v>
      </c>
      <c r="D23" s="8"/>
      <c r="E23" s="8"/>
      <c r="F23" s="8"/>
      <c r="G23" s="8"/>
      <c r="H23" s="8"/>
      <c r="I23" s="8">
        <v>1</v>
      </c>
      <c r="J23" s="8"/>
      <c r="K23" s="128">
        <v>1</v>
      </c>
      <c r="L23" s="128"/>
    </row>
    <row r="24" spans="1:12" x14ac:dyDescent="0.25">
      <c r="A24" s="128" t="s">
        <v>7</v>
      </c>
      <c r="B24" s="128"/>
      <c r="C24" s="128"/>
      <c r="D24" s="129"/>
      <c r="E24" s="129"/>
      <c r="F24" s="129"/>
      <c r="G24" s="129"/>
      <c r="H24" s="129"/>
      <c r="I24" s="129"/>
      <c r="J24" s="129"/>
      <c r="K24" s="128"/>
      <c r="L24" s="128"/>
    </row>
    <row r="25" spans="1:12" x14ac:dyDescent="0.25">
      <c r="A25" s="128" t="s">
        <v>8</v>
      </c>
      <c r="B25" s="128"/>
      <c r="C25" s="128"/>
      <c r="D25" s="129"/>
      <c r="E25" s="129"/>
      <c r="F25" s="129"/>
      <c r="G25" s="129"/>
      <c r="H25" s="129"/>
      <c r="I25" s="129"/>
      <c r="J25" s="129"/>
      <c r="K25" s="128"/>
      <c r="L25" s="128"/>
    </row>
    <row r="26" spans="1:12" x14ac:dyDescent="0.25">
      <c r="A26" s="165" t="s">
        <v>9</v>
      </c>
      <c r="B26" s="165"/>
      <c r="C26" s="165"/>
      <c r="D26" s="8"/>
      <c r="E26" s="8"/>
      <c r="F26" s="8"/>
      <c r="G26" s="8"/>
      <c r="H26" s="8"/>
      <c r="I26" s="8"/>
      <c r="J26" s="8"/>
      <c r="K26" s="4"/>
      <c r="L26" s="129">
        <v>4</v>
      </c>
    </row>
    <row r="27" spans="1:12" x14ac:dyDescent="0.25">
      <c r="A27" s="128" t="s">
        <v>10</v>
      </c>
      <c r="B27" s="132"/>
      <c r="C27" s="128"/>
      <c r="D27" s="8"/>
      <c r="E27" s="8"/>
      <c r="F27" s="8"/>
      <c r="G27" s="8"/>
      <c r="H27" s="8"/>
      <c r="I27" s="8"/>
      <c r="J27" s="8"/>
      <c r="K27" s="128"/>
      <c r="L27" s="128"/>
    </row>
    <row r="28" spans="1:12" x14ac:dyDescent="0.25">
      <c r="A28" s="128" t="s">
        <v>34</v>
      </c>
      <c r="B28" s="132"/>
      <c r="C28" s="128"/>
      <c r="D28" s="129"/>
      <c r="E28" s="129"/>
      <c r="F28" s="129"/>
      <c r="G28" s="129"/>
      <c r="H28" s="129"/>
      <c r="I28" s="129"/>
      <c r="J28" s="129"/>
      <c r="K28" s="128"/>
      <c r="L28" s="128"/>
    </row>
    <row r="29" spans="1:12" x14ac:dyDescent="0.25">
      <c r="A29" s="128" t="s">
        <v>8</v>
      </c>
      <c r="B29" s="128"/>
      <c r="C29" s="128"/>
      <c r="D29" s="129"/>
      <c r="E29" s="129"/>
      <c r="F29" s="129"/>
      <c r="G29" s="129"/>
      <c r="H29" s="129"/>
      <c r="I29" s="129"/>
      <c r="J29" s="129"/>
      <c r="K29" s="128"/>
      <c r="L29" s="128"/>
    </row>
    <row r="30" spans="1:12" x14ac:dyDescent="0.25">
      <c r="A30" s="165" t="s">
        <v>11</v>
      </c>
      <c r="B30" s="165"/>
      <c r="C30" s="165"/>
      <c r="D30" s="8"/>
      <c r="E30" s="8"/>
      <c r="F30" s="8"/>
      <c r="G30" s="8"/>
      <c r="H30" s="8"/>
      <c r="I30" s="8"/>
      <c r="J30" s="8"/>
      <c r="K30" s="4"/>
      <c r="L30" s="129">
        <v>13</v>
      </c>
    </row>
    <row r="31" spans="1:12" x14ac:dyDescent="0.25">
      <c r="A31" s="128" t="s">
        <v>12</v>
      </c>
      <c r="B31" s="128"/>
      <c r="C31" s="128"/>
      <c r="D31" s="8"/>
      <c r="E31" s="8"/>
      <c r="F31" s="8"/>
      <c r="G31" s="8"/>
      <c r="H31" s="8"/>
      <c r="I31" s="8"/>
      <c r="J31" s="8"/>
      <c r="K31" s="128"/>
      <c r="L31" s="128"/>
    </row>
    <row r="32" spans="1:12" x14ac:dyDescent="0.25">
      <c r="A32" s="128" t="s">
        <v>18</v>
      </c>
      <c r="B32" s="128"/>
      <c r="C32" s="128"/>
      <c r="D32" s="8"/>
      <c r="E32" s="8"/>
      <c r="F32" s="8"/>
      <c r="G32" s="8"/>
      <c r="H32" s="8"/>
      <c r="I32" s="8"/>
      <c r="J32" s="8"/>
      <c r="K32" s="128"/>
      <c r="L32" s="128"/>
    </row>
    <row r="33" spans="1:12" x14ac:dyDescent="0.25">
      <c r="A33" s="128" t="s">
        <v>19</v>
      </c>
      <c r="B33" s="128"/>
      <c r="C33" s="128"/>
      <c r="D33" s="129"/>
      <c r="E33" s="129"/>
      <c r="F33" s="129"/>
      <c r="G33" s="129"/>
      <c r="H33" s="129"/>
      <c r="I33" s="129"/>
      <c r="J33" s="129"/>
      <c r="K33" s="128"/>
      <c r="L33" s="128"/>
    </row>
    <row r="34" spans="1:12" x14ac:dyDescent="0.25">
      <c r="A34" s="128" t="s">
        <v>8</v>
      </c>
      <c r="B34" s="128"/>
      <c r="C34" s="128"/>
      <c r="D34" s="129"/>
      <c r="E34" s="129"/>
      <c r="F34" s="129"/>
      <c r="G34" s="129"/>
      <c r="H34" s="129"/>
      <c r="I34" s="129"/>
      <c r="J34" s="129"/>
      <c r="K34" s="128"/>
      <c r="L34" s="128"/>
    </row>
    <row r="35" spans="1:12" x14ac:dyDescent="0.25">
      <c r="A35" s="176" t="s">
        <v>13</v>
      </c>
      <c r="B35" s="177"/>
      <c r="C35" s="177"/>
      <c r="D35" s="8"/>
      <c r="E35" s="8"/>
      <c r="F35" s="8"/>
      <c r="G35" s="8"/>
      <c r="H35" s="8"/>
      <c r="I35" s="8"/>
      <c r="J35" s="8"/>
      <c r="K35" s="4"/>
      <c r="L35" s="129">
        <v>13</v>
      </c>
    </row>
    <row r="36" spans="1:12" x14ac:dyDescent="0.25">
      <c r="A36" s="128" t="s">
        <v>15</v>
      </c>
      <c r="B36" s="128"/>
      <c r="C36" s="128"/>
      <c r="D36" s="8"/>
      <c r="E36" s="8"/>
      <c r="F36" s="8"/>
      <c r="G36" s="8"/>
      <c r="H36" s="8"/>
      <c r="I36" s="8"/>
      <c r="J36" s="8"/>
      <c r="K36" s="128"/>
      <c r="L36" s="128"/>
    </row>
    <row r="37" spans="1:12" x14ac:dyDescent="0.25">
      <c r="A37" s="128" t="s">
        <v>14</v>
      </c>
      <c r="B37" s="128"/>
      <c r="C37" s="128"/>
      <c r="D37" s="2"/>
      <c r="E37" s="2"/>
      <c r="F37" s="2"/>
      <c r="G37" s="128"/>
      <c r="H37" s="2"/>
      <c r="I37" s="128"/>
      <c r="J37" s="2"/>
      <c r="K37" s="128"/>
      <c r="L37" s="128"/>
    </row>
    <row r="38" spans="1:12" x14ac:dyDescent="0.25">
      <c r="A38" s="128" t="s">
        <v>37</v>
      </c>
      <c r="B38" s="8"/>
      <c r="C38" s="8"/>
      <c r="D38" s="128"/>
      <c r="E38" s="128"/>
      <c r="F38" s="128"/>
      <c r="G38" s="128"/>
      <c r="H38" s="128"/>
      <c r="I38" s="128"/>
      <c r="J38" s="128"/>
      <c r="K38" s="128"/>
      <c r="L38" s="128"/>
    </row>
    <row r="39" spans="1:12" x14ac:dyDescent="0.25">
      <c r="A39" s="128" t="s">
        <v>8</v>
      </c>
      <c r="B39" s="128"/>
      <c r="C39" s="128"/>
      <c r="D39" s="128"/>
      <c r="E39" s="128"/>
      <c r="F39" s="128"/>
      <c r="G39" s="128"/>
      <c r="H39" s="128"/>
      <c r="I39" s="128"/>
      <c r="J39" s="128"/>
      <c r="K39" s="128"/>
      <c r="L39" s="128"/>
    </row>
    <row r="40" spans="1:12" ht="31.5" x14ac:dyDescent="0.25">
      <c r="A40" s="130" t="s">
        <v>35</v>
      </c>
      <c r="B40" s="128"/>
      <c r="C40" s="128"/>
      <c r="D40" s="128"/>
      <c r="E40" s="128"/>
      <c r="F40" s="128"/>
      <c r="G40" s="128"/>
      <c r="H40" s="128"/>
      <c r="I40" s="128"/>
      <c r="J40" s="128"/>
      <c r="K40" s="128"/>
      <c r="L40" s="2"/>
    </row>
    <row r="41" spans="1:12" x14ac:dyDescent="0.25">
      <c r="A41" s="128" t="s">
        <v>17</v>
      </c>
      <c r="B41" s="128">
        <f>SUM(B3,B4,B5,B6,B7,B8,B10,B11,B13,B14,B15,B17,B18,B19,B21,B22,B23,B24,B25,B27,B29,B28,B31,B32,B33,B34,B36,B37,B38,B39,B40)</f>
        <v>15</v>
      </c>
      <c r="C41" s="128">
        <f>SUM(C3,C4,C5,C6,C7,C8,C10,C11,C13,C14,C15,C17,C18,C19,C21,C22,C23,C24,C27,C28,C29,C31,C32,C33,C34,C36,C37,C38,C39,C40)</f>
        <v>11</v>
      </c>
      <c r="D41" s="128"/>
      <c r="E41" s="128"/>
      <c r="F41" s="128"/>
      <c r="G41" s="128"/>
      <c r="H41" s="128"/>
      <c r="I41" s="128"/>
      <c r="J41" s="128"/>
      <c r="K41" s="128">
        <f>SUM(K3:K40)</f>
        <v>81</v>
      </c>
      <c r="L41" s="128">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35" t="s">
        <v>42</v>
      </c>
      <c r="E2" s="133" t="s">
        <v>43</v>
      </c>
      <c r="F2" s="135" t="s">
        <v>45</v>
      </c>
      <c r="G2" s="135" t="s">
        <v>46</v>
      </c>
      <c r="H2" s="135" t="s">
        <v>47</v>
      </c>
      <c r="I2" s="135" t="s">
        <v>41</v>
      </c>
      <c r="J2" s="135" t="s">
        <v>44</v>
      </c>
      <c r="K2" s="171"/>
      <c r="L2" s="167"/>
    </row>
    <row r="3" spans="1:12" x14ac:dyDescent="0.25">
      <c r="A3" s="133" t="s">
        <v>23</v>
      </c>
      <c r="B3" s="133">
        <v>1</v>
      </c>
      <c r="C3" s="133">
        <v>1</v>
      </c>
      <c r="D3" s="8"/>
      <c r="E3" s="8"/>
      <c r="F3" s="8"/>
      <c r="G3" s="8"/>
      <c r="H3" s="8"/>
      <c r="I3" s="8">
        <v>1</v>
      </c>
      <c r="J3" s="8"/>
      <c r="K3" s="133">
        <v>7</v>
      </c>
      <c r="L3" s="133">
        <v>9</v>
      </c>
    </row>
    <row r="4" spans="1:12" x14ac:dyDescent="0.25">
      <c r="A4" s="133" t="s">
        <v>24</v>
      </c>
      <c r="B4" s="133"/>
      <c r="C4" s="133"/>
      <c r="D4" s="8"/>
      <c r="E4" s="8"/>
      <c r="F4" s="8"/>
      <c r="G4" s="8"/>
      <c r="H4" s="8"/>
      <c r="I4" s="8"/>
      <c r="J4" s="8"/>
      <c r="K4" s="133"/>
      <c r="L4" s="133">
        <v>11</v>
      </c>
    </row>
    <row r="5" spans="1:12" x14ac:dyDescent="0.25">
      <c r="A5" s="133" t="s">
        <v>25</v>
      </c>
      <c r="B5" s="133">
        <v>2</v>
      </c>
      <c r="C5" s="133">
        <v>1</v>
      </c>
      <c r="D5" s="8"/>
      <c r="E5" s="8"/>
      <c r="F5" s="8"/>
      <c r="G5" s="8"/>
      <c r="H5" s="8">
        <v>1</v>
      </c>
      <c r="I5" s="8">
        <v>1</v>
      </c>
      <c r="J5" s="8"/>
      <c r="K5" s="133">
        <v>1</v>
      </c>
      <c r="L5" s="133">
        <v>14</v>
      </c>
    </row>
    <row r="6" spans="1:12" x14ac:dyDescent="0.25">
      <c r="A6" s="133" t="s">
        <v>26</v>
      </c>
      <c r="B6" s="133"/>
      <c r="C6" s="133"/>
      <c r="D6" s="8"/>
      <c r="E6" s="8"/>
      <c r="F6" s="8"/>
      <c r="G6" s="8"/>
      <c r="H6" s="8"/>
      <c r="I6" s="8"/>
      <c r="J6" s="8"/>
      <c r="K6" s="133"/>
      <c r="L6" s="133">
        <v>10</v>
      </c>
    </row>
    <row r="7" spans="1:12" x14ac:dyDescent="0.25">
      <c r="A7" s="133" t="s">
        <v>27</v>
      </c>
      <c r="B7" s="133"/>
      <c r="C7" s="133"/>
      <c r="D7" s="8"/>
      <c r="E7" s="8"/>
      <c r="F7" s="8"/>
      <c r="G7" s="8"/>
      <c r="H7" s="8"/>
      <c r="I7" s="8"/>
      <c r="J7" s="8"/>
      <c r="K7" s="133"/>
      <c r="L7" s="133">
        <v>2</v>
      </c>
    </row>
    <row r="8" spans="1:12" x14ac:dyDescent="0.25">
      <c r="A8" s="133" t="s">
        <v>28</v>
      </c>
      <c r="B8" s="133">
        <v>2</v>
      </c>
      <c r="C8" s="133">
        <v>2</v>
      </c>
      <c r="D8" s="8"/>
      <c r="E8" s="8"/>
      <c r="F8" s="8"/>
      <c r="G8" s="8"/>
      <c r="H8" s="8"/>
      <c r="I8" s="8">
        <v>2</v>
      </c>
      <c r="J8" s="8"/>
      <c r="K8" s="133">
        <v>76</v>
      </c>
      <c r="L8" s="133">
        <v>12</v>
      </c>
    </row>
    <row r="9" spans="1:12" x14ac:dyDescent="0.25">
      <c r="A9" s="165" t="s">
        <v>1</v>
      </c>
      <c r="B9" s="165"/>
      <c r="C9" s="165"/>
      <c r="D9" s="134"/>
      <c r="E9" s="134"/>
      <c r="F9" s="134"/>
      <c r="G9" s="134"/>
      <c r="H9" s="134"/>
      <c r="I9" s="134"/>
      <c r="J9" s="134"/>
      <c r="K9" s="4"/>
      <c r="L9" s="133">
        <v>6</v>
      </c>
    </row>
    <row r="10" spans="1:12" x14ac:dyDescent="0.25">
      <c r="A10" s="133" t="s">
        <v>2</v>
      </c>
      <c r="B10" s="133"/>
      <c r="C10" s="133"/>
      <c r="D10" s="8"/>
      <c r="E10" s="8"/>
      <c r="F10" s="8"/>
      <c r="G10" s="8"/>
      <c r="H10" s="8"/>
      <c r="I10" s="8"/>
      <c r="J10" s="8"/>
      <c r="K10" s="133"/>
      <c r="L10" s="133"/>
    </row>
    <row r="11" spans="1:12" x14ac:dyDescent="0.25">
      <c r="A11" s="133" t="s">
        <v>8</v>
      </c>
      <c r="B11" s="133"/>
      <c r="C11" s="133"/>
      <c r="D11" s="8"/>
      <c r="E11" s="8"/>
      <c r="F11" s="8"/>
      <c r="G11" s="8"/>
      <c r="H11" s="8"/>
      <c r="I11" s="8"/>
      <c r="J11" s="8"/>
      <c r="K11" s="133"/>
      <c r="L11" s="133"/>
    </row>
    <row r="12" spans="1:12" x14ac:dyDescent="0.25">
      <c r="A12" s="176" t="s">
        <v>3</v>
      </c>
      <c r="B12" s="177"/>
      <c r="C12" s="177"/>
      <c r="D12" s="134"/>
      <c r="E12" s="134"/>
      <c r="F12" s="134"/>
      <c r="G12" s="134"/>
      <c r="H12" s="134"/>
      <c r="I12" s="134"/>
      <c r="J12" s="134"/>
      <c r="K12" s="4"/>
      <c r="L12" s="133">
        <v>14</v>
      </c>
    </row>
    <row r="13" spans="1:12" x14ac:dyDescent="0.25">
      <c r="A13" s="133" t="s">
        <v>29</v>
      </c>
      <c r="B13" s="133">
        <v>1</v>
      </c>
      <c r="C13" s="133"/>
      <c r="D13" s="8"/>
      <c r="E13" s="8"/>
      <c r="F13" s="8"/>
      <c r="G13" s="8"/>
      <c r="H13" s="8">
        <v>1</v>
      </c>
      <c r="I13" s="8"/>
      <c r="J13" s="8"/>
      <c r="K13" s="133"/>
      <c r="L13" s="133"/>
    </row>
    <row r="14" spans="1:12" x14ac:dyDescent="0.25">
      <c r="A14" s="133" t="s">
        <v>30</v>
      </c>
      <c r="B14" s="133">
        <v>1</v>
      </c>
      <c r="C14" s="133">
        <v>1</v>
      </c>
      <c r="D14" s="8"/>
      <c r="E14" s="8"/>
      <c r="F14" s="8"/>
      <c r="G14" s="8"/>
      <c r="H14" s="8"/>
      <c r="I14" s="8">
        <v>1</v>
      </c>
      <c r="J14" s="8"/>
      <c r="K14" s="133"/>
      <c r="L14" s="133"/>
    </row>
    <row r="15" spans="1:12" x14ac:dyDescent="0.25">
      <c r="A15" s="133" t="s">
        <v>8</v>
      </c>
      <c r="B15" s="133"/>
      <c r="C15" s="133"/>
      <c r="D15" s="134"/>
      <c r="E15" s="134"/>
      <c r="F15" s="134"/>
      <c r="G15" s="134"/>
      <c r="H15" s="134"/>
      <c r="I15" s="134"/>
      <c r="J15" s="134"/>
      <c r="K15" s="133"/>
      <c r="L15" s="133"/>
    </row>
    <row r="16" spans="1:12" x14ac:dyDescent="0.25">
      <c r="A16" s="165" t="s">
        <v>4</v>
      </c>
      <c r="B16" s="165"/>
      <c r="C16" s="165"/>
      <c r="D16" s="134"/>
      <c r="E16" s="134"/>
      <c r="F16" s="134"/>
      <c r="G16" s="134"/>
      <c r="H16" s="134"/>
      <c r="I16" s="134"/>
      <c r="J16" s="134"/>
      <c r="K16" s="4"/>
      <c r="L16" s="133">
        <v>16</v>
      </c>
    </row>
    <row r="17" spans="1:12" x14ac:dyDescent="0.25">
      <c r="A17" s="133" t="s">
        <v>22</v>
      </c>
      <c r="B17" s="8"/>
      <c r="C17" s="134"/>
      <c r="D17" s="8"/>
      <c r="E17" s="8"/>
      <c r="F17" s="8"/>
      <c r="G17" s="8"/>
      <c r="H17" s="8"/>
      <c r="I17" s="8"/>
      <c r="J17" s="8"/>
      <c r="K17" s="134"/>
      <c r="L17" s="133"/>
    </row>
    <row r="18" spans="1:12" x14ac:dyDescent="0.25">
      <c r="A18" s="133" t="s">
        <v>31</v>
      </c>
      <c r="B18" s="8"/>
      <c r="C18" s="134"/>
      <c r="D18" s="8"/>
      <c r="E18" s="8"/>
      <c r="F18" s="8"/>
      <c r="G18" s="8"/>
      <c r="H18" s="8"/>
      <c r="I18" s="8"/>
      <c r="J18" s="8"/>
      <c r="K18" s="133"/>
      <c r="L18" s="133"/>
    </row>
    <row r="19" spans="1:12" x14ac:dyDescent="0.25">
      <c r="A19" s="133" t="s">
        <v>8</v>
      </c>
      <c r="B19" s="136"/>
      <c r="C19" s="134"/>
      <c r="D19" s="134"/>
      <c r="E19" s="134"/>
      <c r="F19" s="134"/>
      <c r="G19" s="134"/>
      <c r="H19" s="134"/>
      <c r="I19" s="134"/>
      <c r="J19" s="134"/>
      <c r="K19" s="133"/>
      <c r="L19" s="133"/>
    </row>
    <row r="20" spans="1:12" x14ac:dyDescent="0.25">
      <c r="A20" s="165" t="s">
        <v>5</v>
      </c>
      <c r="B20" s="165"/>
      <c r="C20" s="165"/>
      <c r="D20" s="133"/>
      <c r="E20" s="133"/>
      <c r="F20" s="133"/>
      <c r="G20" s="133"/>
      <c r="H20" s="133"/>
      <c r="I20" s="133"/>
      <c r="J20" s="133"/>
      <c r="K20" s="4"/>
      <c r="L20" s="133">
        <v>16</v>
      </c>
    </row>
    <row r="21" spans="1:12" x14ac:dyDescent="0.25">
      <c r="A21" s="133" t="s">
        <v>0</v>
      </c>
      <c r="B21" s="133">
        <v>2</v>
      </c>
      <c r="C21" s="133">
        <v>1</v>
      </c>
      <c r="D21" s="8"/>
      <c r="E21" s="8"/>
      <c r="F21" s="8"/>
      <c r="G21" s="8"/>
      <c r="H21" s="8">
        <v>1</v>
      </c>
      <c r="I21" s="8">
        <v>1</v>
      </c>
      <c r="J21" s="8"/>
      <c r="K21" s="133"/>
      <c r="L21" s="133"/>
    </row>
    <row r="22" spans="1:12" x14ac:dyDescent="0.25">
      <c r="A22" s="133" t="s">
        <v>6</v>
      </c>
      <c r="B22" s="133"/>
      <c r="C22" s="133"/>
      <c r="D22" s="8"/>
      <c r="E22" s="8"/>
      <c r="F22" s="8"/>
      <c r="G22" s="8"/>
      <c r="H22" s="8"/>
      <c r="I22" s="8"/>
      <c r="J22" s="8"/>
      <c r="K22" s="133"/>
      <c r="L22" s="133"/>
    </row>
    <row r="23" spans="1:12" x14ac:dyDescent="0.25">
      <c r="A23" s="133" t="s">
        <v>48</v>
      </c>
      <c r="B23" s="133">
        <v>3</v>
      </c>
      <c r="C23" s="133">
        <v>3</v>
      </c>
      <c r="D23" s="8"/>
      <c r="E23" s="8"/>
      <c r="F23" s="8"/>
      <c r="G23" s="8"/>
      <c r="H23" s="8"/>
      <c r="I23" s="8">
        <v>3</v>
      </c>
      <c r="J23" s="8"/>
      <c r="K23" s="133">
        <v>3</v>
      </c>
      <c r="L23" s="133"/>
    </row>
    <row r="24" spans="1:12" x14ac:dyDescent="0.25">
      <c r="A24" s="133" t="s">
        <v>7</v>
      </c>
      <c r="B24" s="133"/>
      <c r="C24" s="133"/>
      <c r="D24" s="134"/>
      <c r="E24" s="134"/>
      <c r="F24" s="134"/>
      <c r="G24" s="134"/>
      <c r="H24" s="134"/>
      <c r="I24" s="134"/>
      <c r="J24" s="134"/>
      <c r="K24" s="133"/>
      <c r="L24" s="133"/>
    </row>
    <row r="25" spans="1:12" x14ac:dyDescent="0.25">
      <c r="A25" s="133" t="s">
        <v>8</v>
      </c>
      <c r="B25" s="133"/>
      <c r="C25" s="133"/>
      <c r="D25" s="134"/>
      <c r="E25" s="134"/>
      <c r="F25" s="134"/>
      <c r="G25" s="134"/>
      <c r="H25" s="134"/>
      <c r="I25" s="134"/>
      <c r="J25" s="134"/>
      <c r="K25" s="133"/>
      <c r="L25" s="133"/>
    </row>
    <row r="26" spans="1:12" x14ac:dyDescent="0.25">
      <c r="A26" s="165" t="s">
        <v>9</v>
      </c>
      <c r="B26" s="165"/>
      <c r="C26" s="165"/>
      <c r="D26" s="8"/>
      <c r="E26" s="8"/>
      <c r="F26" s="8"/>
      <c r="G26" s="8"/>
      <c r="H26" s="8"/>
      <c r="I26" s="8"/>
      <c r="J26" s="8"/>
      <c r="K26" s="4"/>
      <c r="L26" s="134">
        <v>4</v>
      </c>
    </row>
    <row r="27" spans="1:12" x14ac:dyDescent="0.25">
      <c r="A27" s="133" t="s">
        <v>10</v>
      </c>
      <c r="B27" s="137"/>
      <c r="C27" s="133"/>
      <c r="D27" s="8"/>
      <c r="E27" s="8"/>
      <c r="F27" s="8"/>
      <c r="G27" s="8"/>
      <c r="H27" s="8"/>
      <c r="I27" s="8"/>
      <c r="J27" s="8"/>
      <c r="K27" s="133"/>
      <c r="L27" s="133"/>
    </row>
    <row r="28" spans="1:12" x14ac:dyDescent="0.25">
      <c r="A28" s="133" t="s">
        <v>34</v>
      </c>
      <c r="B28" s="137"/>
      <c r="C28" s="133"/>
      <c r="D28" s="134"/>
      <c r="E28" s="134"/>
      <c r="F28" s="134"/>
      <c r="G28" s="134"/>
      <c r="H28" s="134"/>
      <c r="I28" s="134"/>
      <c r="J28" s="134"/>
      <c r="K28" s="133"/>
      <c r="L28" s="133"/>
    </row>
    <row r="29" spans="1:12" x14ac:dyDescent="0.25">
      <c r="A29" s="133" t="s">
        <v>8</v>
      </c>
      <c r="B29" s="133"/>
      <c r="C29" s="133"/>
      <c r="D29" s="134"/>
      <c r="E29" s="134"/>
      <c r="F29" s="134"/>
      <c r="G29" s="134"/>
      <c r="H29" s="134"/>
      <c r="I29" s="134"/>
      <c r="J29" s="134"/>
      <c r="K29" s="133"/>
      <c r="L29" s="133"/>
    </row>
    <row r="30" spans="1:12" x14ac:dyDescent="0.25">
      <c r="A30" s="165" t="s">
        <v>11</v>
      </c>
      <c r="B30" s="165"/>
      <c r="C30" s="165"/>
      <c r="D30" s="8"/>
      <c r="E30" s="8"/>
      <c r="F30" s="8"/>
      <c r="G30" s="8"/>
      <c r="H30" s="8"/>
      <c r="I30" s="8"/>
      <c r="J30" s="8"/>
      <c r="K30" s="4"/>
      <c r="L30" s="134">
        <v>13</v>
      </c>
    </row>
    <row r="31" spans="1:12" x14ac:dyDescent="0.25">
      <c r="A31" s="133" t="s">
        <v>12</v>
      </c>
      <c r="B31" s="133"/>
      <c r="C31" s="133"/>
      <c r="D31" s="8"/>
      <c r="E31" s="8"/>
      <c r="F31" s="8"/>
      <c r="G31" s="8"/>
      <c r="H31" s="8"/>
      <c r="I31" s="8"/>
      <c r="J31" s="8"/>
      <c r="K31" s="133"/>
      <c r="L31" s="133"/>
    </row>
    <row r="32" spans="1:12" x14ac:dyDescent="0.25">
      <c r="A32" s="133" t="s">
        <v>18</v>
      </c>
      <c r="B32" s="133"/>
      <c r="C32" s="133"/>
      <c r="D32" s="8"/>
      <c r="E32" s="8"/>
      <c r="F32" s="8"/>
      <c r="G32" s="8"/>
      <c r="H32" s="8"/>
      <c r="I32" s="8"/>
      <c r="J32" s="8"/>
      <c r="K32" s="133"/>
      <c r="L32" s="133"/>
    </row>
    <row r="33" spans="1:12" x14ac:dyDescent="0.25">
      <c r="A33" s="133" t="s">
        <v>19</v>
      </c>
      <c r="B33" s="133"/>
      <c r="C33" s="133"/>
      <c r="D33" s="134"/>
      <c r="E33" s="134"/>
      <c r="F33" s="134"/>
      <c r="G33" s="134"/>
      <c r="H33" s="134"/>
      <c r="I33" s="134"/>
      <c r="J33" s="134"/>
      <c r="K33" s="133"/>
      <c r="L33" s="133"/>
    </row>
    <row r="34" spans="1:12" x14ac:dyDescent="0.25">
      <c r="A34" s="133" t="s">
        <v>8</v>
      </c>
      <c r="B34" s="133"/>
      <c r="C34" s="133"/>
      <c r="D34" s="134"/>
      <c r="E34" s="134"/>
      <c r="F34" s="134"/>
      <c r="G34" s="134"/>
      <c r="H34" s="134"/>
      <c r="I34" s="134"/>
      <c r="J34" s="134"/>
      <c r="K34" s="133"/>
      <c r="L34" s="133"/>
    </row>
    <row r="35" spans="1:12" x14ac:dyDescent="0.25">
      <c r="A35" s="176" t="s">
        <v>13</v>
      </c>
      <c r="B35" s="177"/>
      <c r="C35" s="177"/>
      <c r="D35" s="8"/>
      <c r="E35" s="8"/>
      <c r="F35" s="8"/>
      <c r="G35" s="8"/>
      <c r="H35" s="8"/>
      <c r="I35" s="8"/>
      <c r="J35" s="8"/>
      <c r="K35" s="4"/>
      <c r="L35" s="134">
        <v>13</v>
      </c>
    </row>
    <row r="36" spans="1:12" x14ac:dyDescent="0.25">
      <c r="A36" s="133" t="s">
        <v>15</v>
      </c>
      <c r="B36" s="133"/>
      <c r="C36" s="133"/>
      <c r="D36" s="8"/>
      <c r="E36" s="8"/>
      <c r="F36" s="8"/>
      <c r="G36" s="8"/>
      <c r="H36" s="8"/>
      <c r="I36" s="8"/>
      <c r="J36" s="8"/>
      <c r="K36" s="133"/>
      <c r="L36" s="133"/>
    </row>
    <row r="37" spans="1:12" x14ac:dyDescent="0.25">
      <c r="A37" s="133" t="s">
        <v>14</v>
      </c>
      <c r="B37" s="133"/>
      <c r="C37" s="133"/>
      <c r="D37" s="2"/>
      <c r="E37" s="2"/>
      <c r="F37" s="2"/>
      <c r="G37" s="133"/>
      <c r="H37" s="2"/>
      <c r="I37" s="133"/>
      <c r="J37" s="2"/>
      <c r="K37" s="133"/>
      <c r="L37" s="133"/>
    </row>
    <row r="38" spans="1:12" x14ac:dyDescent="0.25">
      <c r="A38" s="133" t="s">
        <v>37</v>
      </c>
      <c r="B38" s="8"/>
      <c r="C38" s="8"/>
      <c r="D38" s="133"/>
      <c r="E38" s="133"/>
      <c r="F38" s="133"/>
      <c r="G38" s="133"/>
      <c r="H38" s="133"/>
      <c r="I38" s="133"/>
      <c r="J38" s="133"/>
      <c r="K38" s="133"/>
      <c r="L38" s="133"/>
    </row>
    <row r="39" spans="1:12" x14ac:dyDescent="0.25">
      <c r="A39" s="133" t="s">
        <v>8</v>
      </c>
      <c r="B39" s="133"/>
      <c r="C39" s="133"/>
      <c r="D39" s="133"/>
      <c r="E39" s="133"/>
      <c r="F39" s="133"/>
      <c r="G39" s="133"/>
      <c r="H39" s="133"/>
      <c r="I39" s="133"/>
      <c r="J39" s="133"/>
      <c r="K39" s="133"/>
      <c r="L39" s="133"/>
    </row>
    <row r="40" spans="1:12" ht="31.5" x14ac:dyDescent="0.25">
      <c r="A40" s="135" t="s">
        <v>35</v>
      </c>
      <c r="B40" s="133"/>
      <c r="C40" s="133"/>
      <c r="D40" s="133"/>
      <c r="E40" s="133"/>
      <c r="F40" s="133"/>
      <c r="G40" s="133"/>
      <c r="H40" s="133"/>
      <c r="I40" s="133"/>
      <c r="J40" s="133"/>
      <c r="K40" s="133"/>
      <c r="L40" s="2"/>
    </row>
    <row r="41" spans="1:12" x14ac:dyDescent="0.25">
      <c r="A41" s="133" t="s">
        <v>17</v>
      </c>
      <c r="B41" s="133">
        <f>SUM(B3,B4,B5,B6,B7,B8,B10,B11,B13,B14,B15,B17,B18,B19,B21,B22,B23,B24,B25,B27,B29,B28,B31,B32,B33,B34,B36,B37,B38,B39,B40)</f>
        <v>12</v>
      </c>
      <c r="C41" s="133">
        <f>SUM(C3,C4,C5,C6,C7,C8,C10,C11,C13,C14,C15,C17,C18,C19,C21,C22,C23,C24,C27,C28,C29,C31,C32,C33,C34,C36,C37,C38,C39,C40)</f>
        <v>9</v>
      </c>
      <c r="D41" s="133"/>
      <c r="E41" s="133"/>
      <c r="F41" s="133"/>
      <c r="G41" s="133"/>
      <c r="H41" s="133"/>
      <c r="I41" s="133"/>
      <c r="J41" s="133"/>
      <c r="K41" s="133">
        <f>SUM(K3:K40)</f>
        <v>87</v>
      </c>
      <c r="L41" s="133">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40" t="s">
        <v>42</v>
      </c>
      <c r="E2" s="138" t="s">
        <v>43</v>
      </c>
      <c r="F2" s="140" t="s">
        <v>45</v>
      </c>
      <c r="G2" s="140" t="s">
        <v>46</v>
      </c>
      <c r="H2" s="140" t="s">
        <v>47</v>
      </c>
      <c r="I2" s="140" t="s">
        <v>41</v>
      </c>
      <c r="J2" s="140" t="s">
        <v>44</v>
      </c>
      <c r="K2" s="171"/>
      <c r="L2" s="167"/>
    </row>
    <row r="3" spans="1:12" x14ac:dyDescent="0.25">
      <c r="A3" s="138" t="s">
        <v>23</v>
      </c>
      <c r="B3" s="138">
        <v>4</v>
      </c>
      <c r="C3" s="138">
        <v>4</v>
      </c>
      <c r="D3" s="8"/>
      <c r="E3" s="8"/>
      <c r="F3" s="8"/>
      <c r="G3" s="8"/>
      <c r="H3" s="8"/>
      <c r="I3" s="8">
        <v>4</v>
      </c>
      <c r="J3" s="8"/>
      <c r="K3" s="138">
        <v>1</v>
      </c>
      <c r="L3" s="138">
        <v>9</v>
      </c>
    </row>
    <row r="4" spans="1:12" x14ac:dyDescent="0.25">
      <c r="A4" s="138" t="s">
        <v>24</v>
      </c>
      <c r="B4" s="138">
        <v>1</v>
      </c>
      <c r="C4" s="138">
        <v>1</v>
      </c>
      <c r="D4" s="8"/>
      <c r="E4" s="8"/>
      <c r="F4" s="8"/>
      <c r="G4" s="8"/>
      <c r="H4" s="8"/>
      <c r="I4" s="8">
        <v>1</v>
      </c>
      <c r="J4" s="8"/>
      <c r="K4" s="138"/>
      <c r="L4" s="138">
        <v>11</v>
      </c>
    </row>
    <row r="5" spans="1:12" x14ac:dyDescent="0.25">
      <c r="A5" s="138" t="s">
        <v>25</v>
      </c>
      <c r="B5" s="138"/>
      <c r="C5" s="138"/>
      <c r="D5" s="8"/>
      <c r="E5" s="8"/>
      <c r="F5" s="8"/>
      <c r="G5" s="8"/>
      <c r="H5" s="8"/>
      <c r="I5" s="8"/>
      <c r="J5" s="8"/>
      <c r="K5" s="138">
        <v>1</v>
      </c>
      <c r="L5" s="138">
        <v>14</v>
      </c>
    </row>
    <row r="6" spans="1:12" x14ac:dyDescent="0.25">
      <c r="A6" s="138" t="s">
        <v>26</v>
      </c>
      <c r="B6" s="138">
        <v>4</v>
      </c>
      <c r="C6" s="138">
        <v>2</v>
      </c>
      <c r="D6" s="8"/>
      <c r="E6" s="8"/>
      <c r="F6" s="8"/>
      <c r="G6" s="8"/>
      <c r="H6" s="8">
        <v>2</v>
      </c>
      <c r="I6" s="8">
        <v>2</v>
      </c>
      <c r="J6" s="8"/>
      <c r="K6" s="138"/>
      <c r="L6" s="138">
        <v>10</v>
      </c>
    </row>
    <row r="7" spans="1:12" x14ac:dyDescent="0.25">
      <c r="A7" s="138" t="s">
        <v>27</v>
      </c>
      <c r="B7" s="138"/>
      <c r="C7" s="138"/>
      <c r="D7" s="8"/>
      <c r="E7" s="8"/>
      <c r="F7" s="8"/>
      <c r="G7" s="8"/>
      <c r="H7" s="8"/>
      <c r="I7" s="8"/>
      <c r="J7" s="8"/>
      <c r="K7" s="138"/>
      <c r="L7" s="138">
        <v>2</v>
      </c>
    </row>
    <row r="8" spans="1:12" x14ac:dyDescent="0.25">
      <c r="A8" s="138" t="s">
        <v>28</v>
      </c>
      <c r="B8" s="138">
        <v>1</v>
      </c>
      <c r="C8" s="138"/>
      <c r="D8" s="8"/>
      <c r="E8" s="8"/>
      <c r="F8" s="8"/>
      <c r="G8" s="8"/>
      <c r="H8" s="8">
        <v>1</v>
      </c>
      <c r="I8" s="8"/>
      <c r="J8" s="8"/>
      <c r="K8" s="138">
        <v>76</v>
      </c>
      <c r="L8" s="138">
        <v>12</v>
      </c>
    </row>
    <row r="9" spans="1:12" x14ac:dyDescent="0.25">
      <c r="A9" s="165" t="s">
        <v>1</v>
      </c>
      <c r="B9" s="165"/>
      <c r="C9" s="165"/>
      <c r="D9" s="139"/>
      <c r="E9" s="139"/>
      <c r="F9" s="139"/>
      <c r="G9" s="139"/>
      <c r="H9" s="139"/>
      <c r="I9" s="139"/>
      <c r="J9" s="139"/>
      <c r="K9" s="4"/>
      <c r="L9" s="138">
        <v>6</v>
      </c>
    </row>
    <row r="10" spans="1:12" x14ac:dyDescent="0.25">
      <c r="A10" s="138" t="s">
        <v>2</v>
      </c>
      <c r="B10" s="138"/>
      <c r="C10" s="138"/>
      <c r="D10" s="8"/>
      <c r="E10" s="8"/>
      <c r="F10" s="8"/>
      <c r="G10" s="8"/>
      <c r="H10" s="8"/>
      <c r="I10" s="8"/>
      <c r="J10" s="8"/>
      <c r="K10" s="138"/>
      <c r="L10" s="138"/>
    </row>
    <row r="11" spans="1:12" x14ac:dyDescent="0.25">
      <c r="A11" s="138" t="s">
        <v>8</v>
      </c>
      <c r="B11" s="138"/>
      <c r="C11" s="138"/>
      <c r="D11" s="8"/>
      <c r="E11" s="8"/>
      <c r="F11" s="8"/>
      <c r="G11" s="8"/>
      <c r="H11" s="8"/>
      <c r="I11" s="8"/>
      <c r="J11" s="8"/>
      <c r="K11" s="138"/>
      <c r="L11" s="138"/>
    </row>
    <row r="12" spans="1:12" x14ac:dyDescent="0.25">
      <c r="A12" s="176" t="s">
        <v>3</v>
      </c>
      <c r="B12" s="177"/>
      <c r="C12" s="177"/>
      <c r="D12" s="139"/>
      <c r="E12" s="139"/>
      <c r="F12" s="139"/>
      <c r="G12" s="139"/>
      <c r="H12" s="139"/>
      <c r="I12" s="139"/>
      <c r="J12" s="139"/>
      <c r="K12" s="4"/>
      <c r="L12" s="138">
        <v>14</v>
      </c>
    </row>
    <row r="13" spans="1:12" x14ac:dyDescent="0.25">
      <c r="A13" s="138" t="s">
        <v>29</v>
      </c>
      <c r="B13" s="138">
        <v>1</v>
      </c>
      <c r="C13" s="138">
        <v>1</v>
      </c>
      <c r="D13" s="8"/>
      <c r="E13" s="8"/>
      <c r="F13" s="8"/>
      <c r="G13" s="8"/>
      <c r="H13" s="8"/>
      <c r="I13" s="8">
        <v>1</v>
      </c>
      <c r="J13" s="8"/>
      <c r="K13" s="138"/>
      <c r="L13" s="138"/>
    </row>
    <row r="14" spans="1:12" x14ac:dyDescent="0.25">
      <c r="A14" s="138" t="s">
        <v>30</v>
      </c>
      <c r="B14" s="138"/>
      <c r="C14" s="138"/>
      <c r="D14" s="8"/>
      <c r="E14" s="8"/>
      <c r="F14" s="8"/>
      <c r="G14" s="8"/>
      <c r="H14" s="8"/>
      <c r="I14" s="8"/>
      <c r="J14" s="8"/>
      <c r="K14" s="138"/>
      <c r="L14" s="138"/>
    </row>
    <row r="15" spans="1:12" x14ac:dyDescent="0.25">
      <c r="A15" s="138" t="s">
        <v>8</v>
      </c>
      <c r="B15" s="138"/>
      <c r="C15" s="138"/>
      <c r="D15" s="139"/>
      <c r="E15" s="139"/>
      <c r="F15" s="139"/>
      <c r="G15" s="139"/>
      <c r="H15" s="139"/>
      <c r="I15" s="139"/>
      <c r="J15" s="139"/>
      <c r="K15" s="138"/>
      <c r="L15" s="138"/>
    </row>
    <row r="16" spans="1:12" x14ac:dyDescent="0.25">
      <c r="A16" s="165" t="s">
        <v>4</v>
      </c>
      <c r="B16" s="165"/>
      <c r="C16" s="165"/>
      <c r="D16" s="139"/>
      <c r="E16" s="139"/>
      <c r="F16" s="139"/>
      <c r="G16" s="139"/>
      <c r="H16" s="139"/>
      <c r="I16" s="139"/>
      <c r="J16" s="139"/>
      <c r="K16" s="4"/>
      <c r="L16" s="138">
        <v>16</v>
      </c>
    </row>
    <row r="17" spans="1:12" x14ac:dyDescent="0.25">
      <c r="A17" s="138" t="s">
        <v>22</v>
      </c>
      <c r="B17" s="8"/>
      <c r="C17" s="139"/>
      <c r="D17" s="8"/>
      <c r="E17" s="8"/>
      <c r="F17" s="8"/>
      <c r="G17" s="8"/>
      <c r="H17" s="8"/>
      <c r="I17" s="8"/>
      <c r="J17" s="8"/>
      <c r="K17" s="139"/>
      <c r="L17" s="138"/>
    </row>
    <row r="18" spans="1:12" x14ac:dyDescent="0.25">
      <c r="A18" s="138" t="s">
        <v>31</v>
      </c>
      <c r="B18" s="8"/>
      <c r="C18" s="139"/>
      <c r="D18" s="8"/>
      <c r="E18" s="8"/>
      <c r="F18" s="8"/>
      <c r="G18" s="8"/>
      <c r="H18" s="8"/>
      <c r="I18" s="8"/>
      <c r="J18" s="8"/>
      <c r="K18" s="138"/>
      <c r="L18" s="138"/>
    </row>
    <row r="19" spans="1:12" x14ac:dyDescent="0.25">
      <c r="A19" s="138" t="s">
        <v>8</v>
      </c>
      <c r="B19" s="141"/>
      <c r="C19" s="139"/>
      <c r="D19" s="139"/>
      <c r="E19" s="139"/>
      <c r="F19" s="139"/>
      <c r="G19" s="139"/>
      <c r="H19" s="139"/>
      <c r="I19" s="139"/>
      <c r="J19" s="139"/>
      <c r="K19" s="138"/>
      <c r="L19" s="138"/>
    </row>
    <row r="20" spans="1:12" x14ac:dyDescent="0.25">
      <c r="A20" s="165" t="s">
        <v>5</v>
      </c>
      <c r="B20" s="165"/>
      <c r="C20" s="165"/>
      <c r="D20" s="138"/>
      <c r="E20" s="138"/>
      <c r="F20" s="138"/>
      <c r="G20" s="138"/>
      <c r="H20" s="138"/>
      <c r="I20" s="138"/>
      <c r="J20" s="138"/>
      <c r="K20" s="4"/>
      <c r="L20" s="138">
        <v>16</v>
      </c>
    </row>
    <row r="21" spans="1:12" x14ac:dyDescent="0.25">
      <c r="A21" s="138" t="s">
        <v>0</v>
      </c>
      <c r="B21" s="138"/>
      <c r="C21" s="138"/>
      <c r="D21" s="8"/>
      <c r="E21" s="8"/>
      <c r="F21" s="8"/>
      <c r="G21" s="8"/>
      <c r="H21" s="8"/>
      <c r="I21" s="8"/>
      <c r="J21" s="8"/>
      <c r="K21" s="138"/>
      <c r="L21" s="138"/>
    </row>
    <row r="22" spans="1:12" x14ac:dyDescent="0.25">
      <c r="A22" s="138" t="s">
        <v>6</v>
      </c>
      <c r="B22" s="138"/>
      <c r="C22" s="138"/>
      <c r="D22" s="8"/>
      <c r="E22" s="8"/>
      <c r="F22" s="8"/>
      <c r="G22" s="8"/>
      <c r="H22" s="8"/>
      <c r="I22" s="8"/>
      <c r="J22" s="8"/>
      <c r="K22" s="138"/>
      <c r="L22" s="138"/>
    </row>
    <row r="23" spans="1:12" x14ac:dyDescent="0.25">
      <c r="A23" s="138" t="s">
        <v>48</v>
      </c>
      <c r="B23" s="138"/>
      <c r="C23" s="138"/>
      <c r="D23" s="8"/>
      <c r="E23" s="8"/>
      <c r="F23" s="8"/>
      <c r="G23" s="8"/>
      <c r="H23" s="8"/>
      <c r="I23" s="8"/>
      <c r="J23" s="8"/>
      <c r="K23" s="138">
        <v>3</v>
      </c>
      <c r="L23" s="138"/>
    </row>
    <row r="24" spans="1:12" x14ac:dyDescent="0.25">
      <c r="A24" s="138" t="s">
        <v>7</v>
      </c>
      <c r="B24" s="138">
        <v>1</v>
      </c>
      <c r="C24" s="138">
        <v>1</v>
      </c>
      <c r="D24" s="139"/>
      <c r="E24" s="139"/>
      <c r="F24" s="139"/>
      <c r="G24" s="139"/>
      <c r="H24" s="139"/>
      <c r="I24" s="139">
        <v>1</v>
      </c>
      <c r="J24" s="139"/>
      <c r="K24" s="138">
        <v>1</v>
      </c>
      <c r="L24" s="138"/>
    </row>
    <row r="25" spans="1:12" x14ac:dyDescent="0.25">
      <c r="A25" s="138" t="s">
        <v>8</v>
      </c>
      <c r="B25" s="138"/>
      <c r="C25" s="138"/>
      <c r="D25" s="139"/>
      <c r="E25" s="139"/>
      <c r="F25" s="139"/>
      <c r="G25" s="139"/>
      <c r="H25" s="139"/>
      <c r="I25" s="139"/>
      <c r="J25" s="139"/>
      <c r="K25" s="138"/>
      <c r="L25" s="138"/>
    </row>
    <row r="26" spans="1:12" x14ac:dyDescent="0.25">
      <c r="A26" s="165" t="s">
        <v>9</v>
      </c>
      <c r="B26" s="165"/>
      <c r="C26" s="165"/>
      <c r="D26" s="8"/>
      <c r="E26" s="8"/>
      <c r="F26" s="8"/>
      <c r="G26" s="8"/>
      <c r="H26" s="8"/>
      <c r="I26" s="8"/>
      <c r="J26" s="8"/>
      <c r="K26" s="4"/>
      <c r="L26" s="139">
        <v>4</v>
      </c>
    </row>
    <row r="27" spans="1:12" x14ac:dyDescent="0.25">
      <c r="A27" s="138" t="s">
        <v>10</v>
      </c>
      <c r="B27" s="142"/>
      <c r="C27" s="138"/>
      <c r="D27" s="8"/>
      <c r="E27" s="8"/>
      <c r="F27" s="8"/>
      <c r="G27" s="8"/>
      <c r="H27" s="8"/>
      <c r="I27" s="8"/>
      <c r="J27" s="8"/>
      <c r="K27" s="138"/>
      <c r="L27" s="138"/>
    </row>
    <row r="28" spans="1:12" x14ac:dyDescent="0.25">
      <c r="A28" s="138" t="s">
        <v>34</v>
      </c>
      <c r="B28" s="142"/>
      <c r="C28" s="138"/>
      <c r="D28" s="139"/>
      <c r="E28" s="139"/>
      <c r="F28" s="139"/>
      <c r="G28" s="139"/>
      <c r="H28" s="139"/>
      <c r="I28" s="139"/>
      <c r="J28" s="139"/>
      <c r="K28" s="138"/>
      <c r="L28" s="138"/>
    </row>
    <row r="29" spans="1:12" x14ac:dyDescent="0.25">
      <c r="A29" s="138" t="s">
        <v>8</v>
      </c>
      <c r="B29" s="138"/>
      <c r="C29" s="138"/>
      <c r="D29" s="139"/>
      <c r="E29" s="139"/>
      <c r="F29" s="139"/>
      <c r="G29" s="139"/>
      <c r="H29" s="139"/>
      <c r="I29" s="139"/>
      <c r="J29" s="139"/>
      <c r="K29" s="138"/>
      <c r="L29" s="138"/>
    </row>
    <row r="30" spans="1:12" x14ac:dyDescent="0.25">
      <c r="A30" s="165" t="s">
        <v>11</v>
      </c>
      <c r="B30" s="165"/>
      <c r="C30" s="165"/>
      <c r="D30" s="8"/>
      <c r="E30" s="8"/>
      <c r="F30" s="8"/>
      <c r="G30" s="8"/>
      <c r="H30" s="8"/>
      <c r="I30" s="8"/>
      <c r="J30" s="8"/>
      <c r="K30" s="4"/>
      <c r="L30" s="139">
        <v>13</v>
      </c>
    </row>
    <row r="31" spans="1:12" x14ac:dyDescent="0.25">
      <c r="A31" s="138" t="s">
        <v>12</v>
      </c>
      <c r="B31" s="138">
        <v>1</v>
      </c>
      <c r="C31" s="138">
        <v>1</v>
      </c>
      <c r="D31" s="8"/>
      <c r="E31" s="8"/>
      <c r="F31" s="8"/>
      <c r="G31" s="8"/>
      <c r="H31" s="8"/>
      <c r="I31" s="8">
        <v>1</v>
      </c>
      <c r="J31" s="8"/>
      <c r="K31" s="138"/>
      <c r="L31" s="138"/>
    </row>
    <row r="32" spans="1:12" x14ac:dyDescent="0.25">
      <c r="A32" s="138" t="s">
        <v>18</v>
      </c>
      <c r="B32" s="138"/>
      <c r="C32" s="138"/>
      <c r="D32" s="8"/>
      <c r="E32" s="8"/>
      <c r="F32" s="8"/>
      <c r="G32" s="8"/>
      <c r="H32" s="8"/>
      <c r="I32" s="8"/>
      <c r="J32" s="8"/>
      <c r="K32" s="138"/>
      <c r="L32" s="138"/>
    </row>
    <row r="33" spans="1:12" x14ac:dyDescent="0.25">
      <c r="A33" s="138" t="s">
        <v>19</v>
      </c>
      <c r="B33" s="138"/>
      <c r="C33" s="138"/>
      <c r="D33" s="139"/>
      <c r="E33" s="139"/>
      <c r="F33" s="139"/>
      <c r="G33" s="139"/>
      <c r="H33" s="139"/>
      <c r="I33" s="139"/>
      <c r="J33" s="139"/>
      <c r="K33" s="138"/>
      <c r="L33" s="138"/>
    </row>
    <row r="34" spans="1:12" x14ac:dyDescent="0.25">
      <c r="A34" s="138" t="s">
        <v>8</v>
      </c>
      <c r="B34" s="138"/>
      <c r="C34" s="138"/>
      <c r="D34" s="139"/>
      <c r="E34" s="139"/>
      <c r="F34" s="139"/>
      <c r="G34" s="139"/>
      <c r="H34" s="139"/>
      <c r="I34" s="139"/>
      <c r="J34" s="139"/>
      <c r="K34" s="138"/>
      <c r="L34" s="138"/>
    </row>
    <row r="35" spans="1:12" x14ac:dyDescent="0.25">
      <c r="A35" s="176" t="s">
        <v>13</v>
      </c>
      <c r="B35" s="177"/>
      <c r="C35" s="177"/>
      <c r="D35" s="8"/>
      <c r="E35" s="8"/>
      <c r="F35" s="8"/>
      <c r="G35" s="8"/>
      <c r="H35" s="8"/>
      <c r="I35" s="8"/>
      <c r="J35" s="8"/>
      <c r="K35" s="4"/>
      <c r="L35" s="139">
        <v>13</v>
      </c>
    </row>
    <row r="36" spans="1:12" x14ac:dyDescent="0.25">
      <c r="A36" s="138" t="s">
        <v>15</v>
      </c>
      <c r="B36" s="138">
        <v>1</v>
      </c>
      <c r="C36" s="138">
        <v>1</v>
      </c>
      <c r="D36" s="8"/>
      <c r="E36" s="8"/>
      <c r="F36" s="8"/>
      <c r="G36" s="8"/>
      <c r="H36" s="8"/>
      <c r="I36" s="8">
        <v>1</v>
      </c>
      <c r="J36" s="8"/>
      <c r="K36" s="138">
        <v>1</v>
      </c>
      <c r="L36" s="138"/>
    </row>
    <row r="37" spans="1:12" x14ac:dyDescent="0.25">
      <c r="A37" s="138" t="s">
        <v>14</v>
      </c>
      <c r="B37" s="138"/>
      <c r="C37" s="138"/>
      <c r="D37" s="2"/>
      <c r="E37" s="2"/>
      <c r="F37" s="2"/>
      <c r="G37" s="138"/>
      <c r="H37" s="2"/>
      <c r="I37" s="138"/>
      <c r="J37" s="2"/>
      <c r="K37" s="138"/>
      <c r="L37" s="138"/>
    </row>
    <row r="38" spans="1:12" x14ac:dyDescent="0.25">
      <c r="A38" s="138" t="s">
        <v>37</v>
      </c>
      <c r="B38" s="8"/>
      <c r="C38" s="8"/>
      <c r="D38" s="138"/>
      <c r="E38" s="138"/>
      <c r="F38" s="138"/>
      <c r="G38" s="138"/>
      <c r="H38" s="138"/>
      <c r="I38" s="138"/>
      <c r="J38" s="138"/>
      <c r="K38" s="138"/>
      <c r="L38" s="138"/>
    </row>
    <row r="39" spans="1:12" x14ac:dyDescent="0.25">
      <c r="A39" s="138" t="s">
        <v>8</v>
      </c>
      <c r="B39" s="138"/>
      <c r="C39" s="138"/>
      <c r="D39" s="138"/>
      <c r="E39" s="138"/>
      <c r="F39" s="138"/>
      <c r="G39" s="138"/>
      <c r="H39" s="138"/>
      <c r="I39" s="138"/>
      <c r="J39" s="138"/>
      <c r="K39" s="138"/>
      <c r="L39" s="138"/>
    </row>
    <row r="40" spans="1:12" ht="31.5" x14ac:dyDescent="0.25">
      <c r="A40" s="140" t="s">
        <v>35</v>
      </c>
      <c r="B40" s="138"/>
      <c r="C40" s="138"/>
      <c r="D40" s="138"/>
      <c r="E40" s="138"/>
      <c r="F40" s="138"/>
      <c r="G40" s="138"/>
      <c r="H40" s="138"/>
      <c r="I40" s="138"/>
      <c r="J40" s="138"/>
      <c r="K40" s="138"/>
      <c r="L40" s="2"/>
    </row>
    <row r="41" spans="1:12" x14ac:dyDescent="0.25">
      <c r="A41" s="138" t="s">
        <v>17</v>
      </c>
      <c r="B41" s="138">
        <f>SUM(B3,B4,B5,B6,B7,B8,B10,B11,B13,B14,B15,B17,B18,B19,B21,B22,B23,B24,B25,B27,B29,B28,B31,B32,B33,B34,B36,B37,B38,B39,B40)</f>
        <v>14</v>
      </c>
      <c r="C41" s="138">
        <f>SUM(C3,C4,C5,C6,C7,C8,C10,C11,C13,C14,C15,C17,C18,C19,C21,C22,C23,C24,C27,C28,C29,C31,C32,C33,C34,C36,C37,C38,C39,C40)</f>
        <v>11</v>
      </c>
      <c r="D41" s="138"/>
      <c r="E41" s="138"/>
      <c r="F41" s="138"/>
      <c r="G41" s="138"/>
      <c r="H41" s="138"/>
      <c r="I41" s="138"/>
      <c r="J41" s="138"/>
      <c r="K41" s="138">
        <f>SUM(K3:K40)</f>
        <v>83</v>
      </c>
      <c r="L41" s="138">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70" zoomScaleNormal="70"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45" t="s">
        <v>42</v>
      </c>
      <c r="E2" s="143" t="s">
        <v>43</v>
      </c>
      <c r="F2" s="145" t="s">
        <v>45</v>
      </c>
      <c r="G2" s="145" t="s">
        <v>46</v>
      </c>
      <c r="H2" s="145" t="s">
        <v>47</v>
      </c>
      <c r="I2" s="145" t="s">
        <v>41</v>
      </c>
      <c r="J2" s="145" t="s">
        <v>44</v>
      </c>
      <c r="K2" s="171"/>
      <c r="L2" s="167"/>
    </row>
    <row r="3" spans="1:12" x14ac:dyDescent="0.25">
      <c r="A3" s="143" t="s">
        <v>23</v>
      </c>
      <c r="B3" s="143">
        <v>3</v>
      </c>
      <c r="C3" s="143">
        <v>2</v>
      </c>
      <c r="D3" s="8"/>
      <c r="E3" s="8"/>
      <c r="F3" s="8"/>
      <c r="G3" s="8"/>
      <c r="H3" s="8">
        <v>1</v>
      </c>
      <c r="I3" s="8">
        <v>2</v>
      </c>
      <c r="J3" s="8"/>
      <c r="K3" s="143">
        <v>2</v>
      </c>
      <c r="L3" s="143">
        <v>9</v>
      </c>
    </row>
    <row r="4" spans="1:12" x14ac:dyDescent="0.25">
      <c r="A4" s="143" t="s">
        <v>24</v>
      </c>
      <c r="B4" s="143"/>
      <c r="C4" s="143"/>
      <c r="D4" s="8"/>
      <c r="E4" s="8"/>
      <c r="F4" s="8"/>
      <c r="G4" s="8"/>
      <c r="H4" s="8"/>
      <c r="I4" s="8"/>
      <c r="J4" s="8"/>
      <c r="K4" s="143"/>
      <c r="L4" s="143">
        <v>11</v>
      </c>
    </row>
    <row r="5" spans="1:12" x14ac:dyDescent="0.25">
      <c r="A5" s="143" t="s">
        <v>25</v>
      </c>
      <c r="B5" s="143">
        <v>2</v>
      </c>
      <c r="C5" s="143">
        <v>1</v>
      </c>
      <c r="D5" s="8"/>
      <c r="E5" s="8"/>
      <c r="F5" s="8"/>
      <c r="G5" s="8"/>
      <c r="H5" s="8">
        <v>1</v>
      </c>
      <c r="I5" s="8">
        <v>1</v>
      </c>
      <c r="J5" s="8"/>
      <c r="K5" s="143">
        <v>2</v>
      </c>
      <c r="L5" s="143">
        <v>14</v>
      </c>
    </row>
    <row r="6" spans="1:12" x14ac:dyDescent="0.25">
      <c r="A6" s="143" t="s">
        <v>26</v>
      </c>
      <c r="B6" s="143">
        <v>3</v>
      </c>
      <c r="C6" s="143">
        <v>3</v>
      </c>
      <c r="D6" s="8"/>
      <c r="E6" s="8"/>
      <c r="F6" s="8"/>
      <c r="G6" s="8"/>
      <c r="H6" s="8"/>
      <c r="I6" s="8">
        <v>3</v>
      </c>
      <c r="J6" s="8"/>
      <c r="K6" s="143"/>
      <c r="L6" s="143">
        <v>10</v>
      </c>
    </row>
    <row r="7" spans="1:12" x14ac:dyDescent="0.25">
      <c r="A7" s="143" t="s">
        <v>27</v>
      </c>
      <c r="B7" s="143"/>
      <c r="C7" s="143"/>
      <c r="D7" s="8"/>
      <c r="E7" s="8"/>
      <c r="F7" s="8"/>
      <c r="G7" s="8"/>
      <c r="H7" s="8"/>
      <c r="I7" s="8"/>
      <c r="J7" s="8"/>
      <c r="K7" s="143"/>
      <c r="L7" s="143">
        <v>2</v>
      </c>
    </row>
    <row r="8" spans="1:12" x14ac:dyDescent="0.25">
      <c r="A8" s="143" t="s">
        <v>28</v>
      </c>
      <c r="B8" s="143">
        <v>5</v>
      </c>
      <c r="C8" s="143">
        <v>2</v>
      </c>
      <c r="D8" s="8"/>
      <c r="E8" s="8"/>
      <c r="F8" s="8"/>
      <c r="G8" s="8"/>
      <c r="H8" s="8">
        <v>2</v>
      </c>
      <c r="I8" s="8">
        <v>2</v>
      </c>
      <c r="J8" s="8">
        <v>1</v>
      </c>
      <c r="K8" s="143">
        <v>78</v>
      </c>
      <c r="L8" s="143">
        <v>12</v>
      </c>
    </row>
    <row r="9" spans="1:12" x14ac:dyDescent="0.25">
      <c r="A9" s="165" t="s">
        <v>1</v>
      </c>
      <c r="B9" s="165"/>
      <c r="C9" s="165"/>
      <c r="D9" s="144"/>
      <c r="E9" s="144"/>
      <c r="F9" s="144"/>
      <c r="G9" s="144"/>
      <c r="H9" s="144"/>
      <c r="I9" s="144"/>
      <c r="J9" s="144"/>
      <c r="K9" s="4"/>
      <c r="L9" s="143">
        <v>6</v>
      </c>
    </row>
    <row r="10" spans="1:12" x14ac:dyDescent="0.25">
      <c r="A10" s="143" t="s">
        <v>2</v>
      </c>
      <c r="B10" s="143"/>
      <c r="C10" s="143"/>
      <c r="D10" s="8"/>
      <c r="E10" s="8"/>
      <c r="F10" s="8"/>
      <c r="G10" s="8"/>
      <c r="H10" s="8"/>
      <c r="I10" s="8"/>
      <c r="J10" s="8"/>
      <c r="K10" s="143"/>
      <c r="L10" s="143"/>
    </row>
    <row r="11" spans="1:12" x14ac:dyDescent="0.25">
      <c r="A11" s="143" t="s">
        <v>8</v>
      </c>
      <c r="B11" s="143"/>
      <c r="C11" s="143"/>
      <c r="D11" s="8"/>
      <c r="E11" s="8"/>
      <c r="F11" s="8"/>
      <c r="G11" s="8"/>
      <c r="H11" s="8"/>
      <c r="I11" s="8"/>
      <c r="J11" s="8"/>
      <c r="K11" s="143"/>
      <c r="L11" s="143"/>
    </row>
    <row r="12" spans="1:12" x14ac:dyDescent="0.25">
      <c r="A12" s="176" t="s">
        <v>3</v>
      </c>
      <c r="B12" s="177"/>
      <c r="C12" s="177"/>
      <c r="D12" s="144"/>
      <c r="E12" s="144"/>
      <c r="F12" s="144"/>
      <c r="G12" s="144"/>
      <c r="H12" s="144"/>
      <c r="I12" s="144"/>
      <c r="J12" s="144"/>
      <c r="K12" s="4"/>
      <c r="L12" s="143">
        <v>14</v>
      </c>
    </row>
    <row r="13" spans="1:12" x14ac:dyDescent="0.25">
      <c r="A13" s="143" t="s">
        <v>29</v>
      </c>
      <c r="B13" s="143">
        <v>4</v>
      </c>
      <c r="C13" s="143">
        <v>2</v>
      </c>
      <c r="D13" s="8"/>
      <c r="E13" s="8"/>
      <c r="F13" s="8"/>
      <c r="G13" s="8"/>
      <c r="H13" s="8">
        <v>2</v>
      </c>
      <c r="I13" s="8">
        <v>2</v>
      </c>
      <c r="J13" s="8"/>
      <c r="K13" s="143">
        <v>2</v>
      </c>
      <c r="L13" s="143"/>
    </row>
    <row r="14" spans="1:12" x14ac:dyDescent="0.25">
      <c r="A14" s="143" t="s">
        <v>30</v>
      </c>
      <c r="B14" s="143"/>
      <c r="C14" s="143"/>
      <c r="D14" s="8"/>
      <c r="E14" s="8"/>
      <c r="F14" s="8"/>
      <c r="G14" s="8"/>
      <c r="H14" s="8"/>
      <c r="I14" s="8"/>
      <c r="J14" s="8"/>
      <c r="K14" s="143"/>
      <c r="L14" s="143"/>
    </row>
    <row r="15" spans="1:12" x14ac:dyDescent="0.25">
      <c r="A15" s="143" t="s">
        <v>8</v>
      </c>
      <c r="B15" s="143"/>
      <c r="C15" s="143"/>
      <c r="D15" s="144"/>
      <c r="E15" s="144"/>
      <c r="F15" s="144"/>
      <c r="G15" s="144"/>
      <c r="H15" s="144"/>
      <c r="I15" s="144"/>
      <c r="J15" s="144"/>
      <c r="K15" s="143"/>
      <c r="L15" s="143"/>
    </row>
    <row r="16" spans="1:12" x14ac:dyDescent="0.25">
      <c r="A16" s="165" t="s">
        <v>4</v>
      </c>
      <c r="B16" s="165"/>
      <c r="C16" s="165"/>
      <c r="D16" s="144"/>
      <c r="E16" s="144"/>
      <c r="F16" s="144"/>
      <c r="G16" s="144"/>
      <c r="H16" s="144"/>
      <c r="I16" s="144"/>
      <c r="J16" s="144"/>
      <c r="K16" s="4"/>
      <c r="L16" s="143">
        <v>16</v>
      </c>
    </row>
    <row r="17" spans="1:12" x14ac:dyDescent="0.25">
      <c r="A17" s="143" t="s">
        <v>22</v>
      </c>
      <c r="B17" s="8"/>
      <c r="C17" s="144"/>
      <c r="D17" s="8"/>
      <c r="E17" s="8"/>
      <c r="F17" s="8"/>
      <c r="G17" s="8"/>
      <c r="H17" s="8"/>
      <c r="I17" s="8"/>
      <c r="J17" s="8"/>
      <c r="K17" s="144"/>
      <c r="L17" s="143"/>
    </row>
    <row r="18" spans="1:12" x14ac:dyDescent="0.25">
      <c r="A18" s="143" t="s">
        <v>31</v>
      </c>
      <c r="B18" s="8"/>
      <c r="C18" s="144"/>
      <c r="D18" s="8"/>
      <c r="E18" s="8"/>
      <c r="F18" s="8"/>
      <c r="G18" s="8"/>
      <c r="H18" s="8"/>
      <c r="I18" s="8"/>
      <c r="J18" s="8"/>
      <c r="K18" s="143"/>
      <c r="L18" s="143"/>
    </row>
    <row r="19" spans="1:12" x14ac:dyDescent="0.25">
      <c r="A19" s="143" t="s">
        <v>8</v>
      </c>
      <c r="B19" s="146"/>
      <c r="C19" s="144"/>
      <c r="D19" s="144"/>
      <c r="E19" s="144"/>
      <c r="F19" s="144"/>
      <c r="G19" s="144"/>
      <c r="H19" s="144"/>
      <c r="I19" s="144"/>
      <c r="J19" s="144"/>
      <c r="K19" s="143"/>
      <c r="L19" s="143"/>
    </row>
    <row r="20" spans="1:12" x14ac:dyDescent="0.25">
      <c r="A20" s="165" t="s">
        <v>5</v>
      </c>
      <c r="B20" s="165"/>
      <c r="C20" s="165"/>
      <c r="D20" s="143"/>
      <c r="E20" s="143"/>
      <c r="F20" s="143"/>
      <c r="G20" s="143"/>
      <c r="H20" s="143"/>
      <c r="I20" s="143"/>
      <c r="J20" s="143"/>
      <c r="K20" s="4"/>
      <c r="L20" s="143">
        <v>16</v>
      </c>
    </row>
    <row r="21" spans="1:12" x14ac:dyDescent="0.25">
      <c r="A21" s="143" t="s">
        <v>0</v>
      </c>
      <c r="B21" s="143"/>
      <c r="C21" s="143"/>
      <c r="D21" s="8"/>
      <c r="E21" s="8"/>
      <c r="F21" s="8"/>
      <c r="G21" s="8"/>
      <c r="H21" s="8"/>
      <c r="I21" s="8"/>
      <c r="J21" s="8"/>
      <c r="K21" s="143"/>
      <c r="L21" s="143"/>
    </row>
    <row r="22" spans="1:12" x14ac:dyDescent="0.25">
      <c r="A22" s="143" t="s">
        <v>6</v>
      </c>
      <c r="B22" s="143"/>
      <c r="C22" s="143"/>
      <c r="D22" s="8"/>
      <c r="E22" s="8"/>
      <c r="F22" s="8"/>
      <c r="G22" s="8"/>
      <c r="H22" s="8"/>
      <c r="I22" s="8"/>
      <c r="J22" s="8"/>
      <c r="K22" s="143"/>
      <c r="L22" s="143"/>
    </row>
    <row r="23" spans="1:12" x14ac:dyDescent="0.25">
      <c r="A23" s="143" t="s">
        <v>48</v>
      </c>
      <c r="B23" s="143"/>
      <c r="C23" s="143"/>
      <c r="D23" s="8"/>
      <c r="E23" s="8"/>
      <c r="F23" s="8"/>
      <c r="G23" s="8"/>
      <c r="H23" s="8"/>
      <c r="I23" s="8"/>
      <c r="J23" s="8"/>
      <c r="K23" s="143">
        <v>3</v>
      </c>
      <c r="L23" s="143"/>
    </row>
    <row r="24" spans="1:12" x14ac:dyDescent="0.25">
      <c r="A24" s="143" t="s">
        <v>7</v>
      </c>
      <c r="B24" s="143"/>
      <c r="C24" s="143"/>
      <c r="D24" s="144"/>
      <c r="E24" s="144"/>
      <c r="F24" s="144"/>
      <c r="G24" s="144"/>
      <c r="H24" s="144"/>
      <c r="I24" s="144"/>
      <c r="J24" s="144"/>
      <c r="K24" s="143">
        <v>1</v>
      </c>
      <c r="L24" s="143"/>
    </row>
    <row r="25" spans="1:12" x14ac:dyDescent="0.25">
      <c r="A25" s="143" t="s">
        <v>8</v>
      </c>
      <c r="B25" s="143"/>
      <c r="C25" s="143"/>
      <c r="D25" s="144"/>
      <c r="E25" s="144"/>
      <c r="F25" s="144"/>
      <c r="G25" s="144"/>
      <c r="H25" s="144"/>
      <c r="I25" s="144"/>
      <c r="J25" s="144"/>
      <c r="K25" s="143"/>
      <c r="L25" s="143"/>
    </row>
    <row r="26" spans="1:12" x14ac:dyDescent="0.25">
      <c r="A26" s="165" t="s">
        <v>9</v>
      </c>
      <c r="B26" s="165"/>
      <c r="C26" s="165"/>
      <c r="D26" s="8"/>
      <c r="E26" s="8"/>
      <c r="F26" s="8"/>
      <c r="G26" s="8"/>
      <c r="H26" s="8"/>
      <c r="I26" s="8"/>
      <c r="J26" s="8"/>
      <c r="K26" s="4"/>
      <c r="L26" s="144">
        <v>4</v>
      </c>
    </row>
    <row r="27" spans="1:12" x14ac:dyDescent="0.25">
      <c r="A27" s="143" t="s">
        <v>10</v>
      </c>
      <c r="B27" s="147"/>
      <c r="C27" s="143"/>
      <c r="D27" s="8"/>
      <c r="E27" s="8"/>
      <c r="F27" s="8"/>
      <c r="G27" s="8"/>
      <c r="H27" s="8"/>
      <c r="I27" s="8"/>
      <c r="J27" s="8"/>
      <c r="K27" s="143"/>
      <c r="L27" s="143"/>
    </row>
    <row r="28" spans="1:12" x14ac:dyDescent="0.25">
      <c r="A28" s="143" t="s">
        <v>34</v>
      </c>
      <c r="B28" s="147"/>
      <c r="C28" s="143"/>
      <c r="D28" s="144"/>
      <c r="E28" s="144"/>
      <c r="F28" s="144"/>
      <c r="G28" s="144"/>
      <c r="H28" s="144"/>
      <c r="I28" s="144"/>
      <c r="J28" s="144"/>
      <c r="K28" s="143"/>
      <c r="L28" s="143"/>
    </row>
    <row r="29" spans="1:12" x14ac:dyDescent="0.25">
      <c r="A29" s="143" t="s">
        <v>8</v>
      </c>
      <c r="B29" s="143"/>
      <c r="C29" s="143"/>
      <c r="D29" s="144"/>
      <c r="E29" s="144"/>
      <c r="F29" s="144"/>
      <c r="G29" s="144"/>
      <c r="H29" s="144"/>
      <c r="I29" s="144"/>
      <c r="J29" s="144"/>
      <c r="K29" s="143"/>
      <c r="L29" s="143"/>
    </row>
    <row r="30" spans="1:12" x14ac:dyDescent="0.25">
      <c r="A30" s="165" t="s">
        <v>11</v>
      </c>
      <c r="B30" s="165"/>
      <c r="C30" s="165"/>
      <c r="D30" s="8"/>
      <c r="E30" s="8"/>
      <c r="F30" s="8"/>
      <c r="G30" s="8"/>
      <c r="H30" s="8"/>
      <c r="I30" s="8"/>
      <c r="J30" s="8"/>
      <c r="K30" s="4"/>
      <c r="L30" s="144">
        <v>13</v>
      </c>
    </row>
    <row r="31" spans="1:12" x14ac:dyDescent="0.25">
      <c r="A31" s="143" t="s">
        <v>12</v>
      </c>
      <c r="B31" s="143"/>
      <c r="C31" s="143"/>
      <c r="D31" s="8"/>
      <c r="E31" s="8"/>
      <c r="F31" s="8"/>
      <c r="G31" s="8"/>
      <c r="H31" s="8"/>
      <c r="I31" s="8"/>
      <c r="J31" s="8"/>
      <c r="K31" s="143"/>
      <c r="L31" s="143"/>
    </row>
    <row r="32" spans="1:12" x14ac:dyDescent="0.25">
      <c r="A32" s="143" t="s">
        <v>18</v>
      </c>
      <c r="B32" s="143"/>
      <c r="C32" s="143"/>
      <c r="D32" s="8"/>
      <c r="E32" s="8"/>
      <c r="F32" s="8"/>
      <c r="G32" s="8"/>
      <c r="H32" s="8"/>
      <c r="I32" s="8"/>
      <c r="J32" s="8"/>
      <c r="K32" s="143"/>
      <c r="L32" s="143"/>
    </row>
    <row r="33" spans="1:12" x14ac:dyDescent="0.25">
      <c r="A33" s="143" t="s">
        <v>19</v>
      </c>
      <c r="B33" s="143"/>
      <c r="C33" s="143"/>
      <c r="D33" s="144"/>
      <c r="E33" s="144"/>
      <c r="F33" s="144"/>
      <c r="G33" s="144"/>
      <c r="H33" s="144"/>
      <c r="I33" s="144"/>
      <c r="J33" s="144"/>
      <c r="K33" s="143"/>
      <c r="L33" s="143"/>
    </row>
    <row r="34" spans="1:12" x14ac:dyDescent="0.25">
      <c r="A34" s="143" t="s">
        <v>8</v>
      </c>
      <c r="B34" s="143"/>
      <c r="C34" s="143"/>
      <c r="D34" s="144"/>
      <c r="E34" s="144"/>
      <c r="F34" s="144"/>
      <c r="G34" s="144"/>
      <c r="H34" s="144"/>
      <c r="I34" s="144"/>
      <c r="J34" s="144"/>
      <c r="K34" s="143"/>
      <c r="L34" s="143"/>
    </row>
    <row r="35" spans="1:12" x14ac:dyDescent="0.25">
      <c r="A35" s="176" t="s">
        <v>13</v>
      </c>
      <c r="B35" s="177"/>
      <c r="C35" s="177"/>
      <c r="D35" s="8"/>
      <c r="E35" s="8"/>
      <c r="F35" s="8"/>
      <c r="G35" s="8"/>
      <c r="H35" s="8"/>
      <c r="I35" s="8"/>
      <c r="J35" s="8"/>
      <c r="K35" s="4"/>
      <c r="L35" s="144">
        <v>13</v>
      </c>
    </row>
    <row r="36" spans="1:12" x14ac:dyDescent="0.25">
      <c r="A36" s="143" t="s">
        <v>15</v>
      </c>
      <c r="B36" s="143"/>
      <c r="C36" s="143"/>
      <c r="D36" s="8"/>
      <c r="E36" s="8"/>
      <c r="F36" s="8"/>
      <c r="G36" s="8"/>
      <c r="H36" s="8"/>
      <c r="I36" s="8"/>
      <c r="J36" s="8"/>
      <c r="K36" s="143">
        <v>1</v>
      </c>
      <c r="L36" s="143"/>
    </row>
    <row r="37" spans="1:12" x14ac:dyDescent="0.25">
      <c r="A37" s="143" t="s">
        <v>14</v>
      </c>
      <c r="B37" s="143"/>
      <c r="C37" s="143"/>
      <c r="D37" s="2"/>
      <c r="E37" s="2"/>
      <c r="F37" s="2"/>
      <c r="G37" s="143"/>
      <c r="H37" s="2"/>
      <c r="I37" s="143"/>
      <c r="J37" s="2"/>
      <c r="K37" s="143"/>
      <c r="L37" s="143"/>
    </row>
    <row r="38" spans="1:12" x14ac:dyDescent="0.25">
      <c r="A38" s="143" t="s">
        <v>37</v>
      </c>
      <c r="B38" s="8"/>
      <c r="C38" s="8"/>
      <c r="D38" s="143"/>
      <c r="E38" s="143"/>
      <c r="F38" s="143"/>
      <c r="G38" s="143"/>
      <c r="H38" s="143"/>
      <c r="I38" s="143"/>
      <c r="J38" s="143"/>
      <c r="K38" s="143"/>
      <c r="L38" s="143"/>
    </row>
    <row r="39" spans="1:12" x14ac:dyDescent="0.25">
      <c r="A39" s="143" t="s">
        <v>8</v>
      </c>
      <c r="B39" s="143"/>
      <c r="C39" s="143"/>
      <c r="D39" s="143"/>
      <c r="E39" s="143"/>
      <c r="F39" s="143"/>
      <c r="G39" s="143"/>
      <c r="H39" s="143"/>
      <c r="I39" s="143"/>
      <c r="J39" s="143"/>
      <c r="K39" s="143"/>
      <c r="L39" s="143"/>
    </row>
    <row r="40" spans="1:12" ht="31.5" x14ac:dyDescent="0.25">
      <c r="A40" s="145" t="s">
        <v>35</v>
      </c>
      <c r="B40" s="143"/>
      <c r="C40" s="143"/>
      <c r="D40" s="143"/>
      <c r="E40" s="143"/>
      <c r="F40" s="143"/>
      <c r="G40" s="143"/>
      <c r="H40" s="143"/>
      <c r="I40" s="143"/>
      <c r="J40" s="143"/>
      <c r="K40" s="143"/>
      <c r="L40" s="2"/>
    </row>
    <row r="41" spans="1:12" x14ac:dyDescent="0.25">
      <c r="A41" s="143" t="s">
        <v>17</v>
      </c>
      <c r="B41" s="143">
        <f>SUM(B3,B4,B5,B6,B7,B8,B10,B11,B13,B14,B15,B17,B18,B19,B21,B22,B23,B24,B25,B27,B29,B28,B31,B32,B33,B34,B36,B37,B38,B39,B40)</f>
        <v>17</v>
      </c>
      <c r="C41" s="143">
        <f>SUM(C3,C4,C5,C6,C7,C8,C10,C11,C13,C14,C15,C17,C18,C19,C21,C22,C23,C24,C27,C28,C29,C31,C32,C33,C34,C36,C37,C38,C39,C40)</f>
        <v>10</v>
      </c>
      <c r="D41" s="143"/>
      <c r="E41" s="143"/>
      <c r="F41" s="143"/>
      <c r="G41" s="143"/>
      <c r="H41" s="143"/>
      <c r="I41" s="143"/>
      <c r="J41" s="143"/>
      <c r="K41" s="143">
        <f>SUM(K3:K40)</f>
        <v>89</v>
      </c>
      <c r="L41" s="143">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50" t="s">
        <v>42</v>
      </c>
      <c r="E2" s="148" t="s">
        <v>43</v>
      </c>
      <c r="F2" s="150" t="s">
        <v>45</v>
      </c>
      <c r="G2" s="150" t="s">
        <v>46</v>
      </c>
      <c r="H2" s="150" t="s">
        <v>47</v>
      </c>
      <c r="I2" s="150" t="s">
        <v>41</v>
      </c>
      <c r="J2" s="150" t="s">
        <v>44</v>
      </c>
      <c r="K2" s="171"/>
      <c r="L2" s="167"/>
    </row>
    <row r="3" spans="1:12" x14ac:dyDescent="0.25">
      <c r="A3" s="148" t="s">
        <v>23</v>
      </c>
      <c r="B3" s="148"/>
      <c r="C3" s="148"/>
      <c r="D3" s="8"/>
      <c r="E3" s="8"/>
      <c r="F3" s="8"/>
      <c r="G3" s="8"/>
      <c r="H3" s="8"/>
      <c r="I3" s="8"/>
      <c r="J3" s="8"/>
      <c r="K3" s="148">
        <v>1</v>
      </c>
      <c r="L3" s="148">
        <v>9</v>
      </c>
    </row>
    <row r="4" spans="1:12" x14ac:dyDescent="0.25">
      <c r="A4" s="148" t="s">
        <v>24</v>
      </c>
      <c r="B4" s="148"/>
      <c r="C4" s="148"/>
      <c r="D4" s="8"/>
      <c r="E4" s="8"/>
      <c r="F4" s="8"/>
      <c r="G4" s="8"/>
      <c r="H4" s="8"/>
      <c r="I4" s="8"/>
      <c r="J4" s="8"/>
      <c r="K4" s="148"/>
      <c r="L4" s="148">
        <v>11</v>
      </c>
    </row>
    <row r="5" spans="1:12" x14ac:dyDescent="0.25">
      <c r="A5" s="148" t="s">
        <v>25</v>
      </c>
      <c r="B5" s="148"/>
      <c r="C5" s="148"/>
      <c r="D5" s="8"/>
      <c r="E5" s="8"/>
      <c r="F5" s="8"/>
      <c r="G5" s="8"/>
      <c r="H5" s="8"/>
      <c r="I5" s="8"/>
      <c r="J5" s="8"/>
      <c r="K5" s="148"/>
      <c r="L5" s="148">
        <v>14</v>
      </c>
    </row>
    <row r="6" spans="1:12" x14ac:dyDescent="0.25">
      <c r="A6" s="148" t="s">
        <v>26</v>
      </c>
      <c r="B6" s="148"/>
      <c r="C6" s="148"/>
      <c r="D6" s="8"/>
      <c r="E6" s="8"/>
      <c r="F6" s="8"/>
      <c r="G6" s="8"/>
      <c r="H6" s="8"/>
      <c r="I6" s="8"/>
      <c r="J6" s="8"/>
      <c r="K6" s="148"/>
      <c r="L6" s="148">
        <v>10</v>
      </c>
    </row>
    <row r="7" spans="1:12" x14ac:dyDescent="0.25">
      <c r="A7" s="148" t="s">
        <v>27</v>
      </c>
      <c r="B7" s="148"/>
      <c r="C7" s="148"/>
      <c r="D7" s="8"/>
      <c r="E7" s="8"/>
      <c r="F7" s="8"/>
      <c r="G7" s="8"/>
      <c r="H7" s="8"/>
      <c r="I7" s="8"/>
      <c r="J7" s="8"/>
      <c r="K7" s="148"/>
      <c r="L7" s="148">
        <v>2</v>
      </c>
    </row>
    <row r="8" spans="1:12" x14ac:dyDescent="0.25">
      <c r="A8" s="148" t="s">
        <v>28</v>
      </c>
      <c r="B8" s="148">
        <v>2</v>
      </c>
      <c r="C8" s="148">
        <v>2</v>
      </c>
      <c r="D8" s="8"/>
      <c r="E8" s="8"/>
      <c r="F8" s="8"/>
      <c r="G8" s="8"/>
      <c r="H8" s="8"/>
      <c r="I8" s="8">
        <v>2</v>
      </c>
      <c r="J8" s="8"/>
      <c r="K8" s="148">
        <v>79</v>
      </c>
      <c r="L8" s="148">
        <v>12</v>
      </c>
    </row>
    <row r="9" spans="1:12" x14ac:dyDescent="0.25">
      <c r="A9" s="165" t="s">
        <v>1</v>
      </c>
      <c r="B9" s="165"/>
      <c r="C9" s="165"/>
      <c r="D9" s="149"/>
      <c r="E9" s="149"/>
      <c r="F9" s="149"/>
      <c r="G9" s="149"/>
      <c r="H9" s="149"/>
      <c r="I9" s="149"/>
      <c r="J9" s="149"/>
      <c r="K9" s="4"/>
      <c r="L9" s="148">
        <v>6</v>
      </c>
    </row>
    <row r="10" spans="1:12" x14ac:dyDescent="0.25">
      <c r="A10" s="148" t="s">
        <v>2</v>
      </c>
      <c r="B10" s="148"/>
      <c r="C10" s="148"/>
      <c r="D10" s="8"/>
      <c r="E10" s="8"/>
      <c r="F10" s="8"/>
      <c r="G10" s="8"/>
      <c r="H10" s="8"/>
      <c r="I10" s="8"/>
      <c r="J10" s="8"/>
      <c r="K10" s="148"/>
      <c r="L10" s="148"/>
    </row>
    <row r="11" spans="1:12" x14ac:dyDescent="0.25">
      <c r="A11" s="148" t="s">
        <v>8</v>
      </c>
      <c r="B11" s="148"/>
      <c r="C11" s="148"/>
      <c r="D11" s="8"/>
      <c r="E11" s="8"/>
      <c r="F11" s="8"/>
      <c r="G11" s="8"/>
      <c r="H11" s="8"/>
      <c r="I11" s="8"/>
      <c r="J11" s="8"/>
      <c r="K11" s="148"/>
      <c r="L11" s="148"/>
    </row>
    <row r="12" spans="1:12" x14ac:dyDescent="0.25">
      <c r="A12" s="176" t="s">
        <v>3</v>
      </c>
      <c r="B12" s="177"/>
      <c r="C12" s="177"/>
      <c r="D12" s="149"/>
      <c r="E12" s="149"/>
      <c r="F12" s="149"/>
      <c r="G12" s="149"/>
      <c r="H12" s="149"/>
      <c r="I12" s="149"/>
      <c r="J12" s="149"/>
      <c r="K12" s="4"/>
      <c r="L12" s="148">
        <v>14</v>
      </c>
    </row>
    <row r="13" spans="1:12" x14ac:dyDescent="0.25">
      <c r="A13" s="148" t="s">
        <v>29</v>
      </c>
      <c r="B13" s="148">
        <v>1</v>
      </c>
      <c r="C13" s="148">
        <v>1</v>
      </c>
      <c r="D13" s="8"/>
      <c r="E13" s="8"/>
      <c r="F13" s="8"/>
      <c r="G13" s="8"/>
      <c r="H13" s="8"/>
      <c r="I13" s="8">
        <v>1</v>
      </c>
      <c r="J13" s="8"/>
      <c r="K13" s="148">
        <v>3</v>
      </c>
      <c r="L13" s="148"/>
    </row>
    <row r="14" spans="1:12" x14ac:dyDescent="0.25">
      <c r="A14" s="148" t="s">
        <v>30</v>
      </c>
      <c r="B14" s="148"/>
      <c r="C14" s="148"/>
      <c r="D14" s="8"/>
      <c r="E14" s="8"/>
      <c r="F14" s="8"/>
      <c r="G14" s="8"/>
      <c r="H14" s="8"/>
      <c r="I14" s="8"/>
      <c r="J14" s="8"/>
      <c r="K14" s="148"/>
      <c r="L14" s="148"/>
    </row>
    <row r="15" spans="1:12" x14ac:dyDescent="0.25">
      <c r="A15" s="148" t="s">
        <v>8</v>
      </c>
      <c r="B15" s="148"/>
      <c r="C15" s="148"/>
      <c r="D15" s="149"/>
      <c r="E15" s="149"/>
      <c r="F15" s="149"/>
      <c r="G15" s="149"/>
      <c r="H15" s="149"/>
      <c r="I15" s="149"/>
      <c r="J15" s="149"/>
      <c r="K15" s="148"/>
      <c r="L15" s="148"/>
    </row>
    <row r="16" spans="1:12" x14ac:dyDescent="0.25">
      <c r="A16" s="165" t="s">
        <v>4</v>
      </c>
      <c r="B16" s="165"/>
      <c r="C16" s="165"/>
      <c r="D16" s="149"/>
      <c r="E16" s="149"/>
      <c r="F16" s="149"/>
      <c r="G16" s="149"/>
      <c r="H16" s="149"/>
      <c r="I16" s="149"/>
      <c r="J16" s="149"/>
      <c r="K16" s="4"/>
      <c r="L16" s="148">
        <v>16</v>
      </c>
    </row>
    <row r="17" spans="1:12" x14ac:dyDescent="0.25">
      <c r="A17" s="148" t="s">
        <v>22</v>
      </c>
      <c r="B17" s="8"/>
      <c r="C17" s="149"/>
      <c r="D17" s="8"/>
      <c r="E17" s="8"/>
      <c r="F17" s="8"/>
      <c r="G17" s="8"/>
      <c r="H17" s="8"/>
      <c r="I17" s="8"/>
      <c r="J17" s="8"/>
      <c r="K17" s="149"/>
      <c r="L17" s="148"/>
    </row>
    <row r="18" spans="1:12" x14ac:dyDescent="0.25">
      <c r="A18" s="148" t="s">
        <v>31</v>
      </c>
      <c r="B18" s="8"/>
      <c r="C18" s="149"/>
      <c r="D18" s="8"/>
      <c r="E18" s="8"/>
      <c r="F18" s="8"/>
      <c r="G18" s="8"/>
      <c r="H18" s="8"/>
      <c r="I18" s="8"/>
      <c r="J18" s="8"/>
      <c r="K18" s="148"/>
      <c r="L18" s="148"/>
    </row>
    <row r="19" spans="1:12" x14ac:dyDescent="0.25">
      <c r="A19" s="148" t="s">
        <v>8</v>
      </c>
      <c r="B19" s="151"/>
      <c r="C19" s="149"/>
      <c r="D19" s="149"/>
      <c r="E19" s="149"/>
      <c r="F19" s="149"/>
      <c r="G19" s="149"/>
      <c r="H19" s="149"/>
      <c r="I19" s="149"/>
      <c r="J19" s="149"/>
      <c r="K19" s="148"/>
      <c r="L19" s="148"/>
    </row>
    <row r="20" spans="1:12" x14ac:dyDescent="0.25">
      <c r="A20" s="165" t="s">
        <v>5</v>
      </c>
      <c r="B20" s="165"/>
      <c r="C20" s="165"/>
      <c r="D20" s="148"/>
      <c r="E20" s="148"/>
      <c r="F20" s="148"/>
      <c r="G20" s="148"/>
      <c r="H20" s="148"/>
      <c r="I20" s="148"/>
      <c r="J20" s="148"/>
      <c r="K20" s="4"/>
      <c r="L20" s="148">
        <v>16</v>
      </c>
    </row>
    <row r="21" spans="1:12" x14ac:dyDescent="0.25">
      <c r="A21" s="148" t="s">
        <v>0</v>
      </c>
      <c r="B21" s="148">
        <v>1</v>
      </c>
      <c r="C21" s="148">
        <v>1</v>
      </c>
      <c r="D21" s="8"/>
      <c r="E21" s="8"/>
      <c r="F21" s="8"/>
      <c r="G21" s="8"/>
      <c r="H21" s="8"/>
      <c r="I21" s="8">
        <v>1</v>
      </c>
      <c r="J21" s="8"/>
      <c r="K21" s="148"/>
      <c r="L21" s="148"/>
    </row>
    <row r="22" spans="1:12" x14ac:dyDescent="0.25">
      <c r="A22" s="148" t="s">
        <v>6</v>
      </c>
      <c r="B22" s="148"/>
      <c r="C22" s="148"/>
      <c r="D22" s="8"/>
      <c r="E22" s="8"/>
      <c r="F22" s="8"/>
      <c r="G22" s="8"/>
      <c r="H22" s="8"/>
      <c r="I22" s="8"/>
      <c r="J22" s="8"/>
      <c r="K22" s="148"/>
      <c r="L22" s="148"/>
    </row>
    <row r="23" spans="1:12" x14ac:dyDescent="0.25">
      <c r="A23" s="148" t="s">
        <v>48</v>
      </c>
      <c r="B23" s="148"/>
      <c r="C23" s="148"/>
      <c r="D23" s="8"/>
      <c r="E23" s="8"/>
      <c r="F23" s="8"/>
      <c r="G23" s="8"/>
      <c r="H23" s="8"/>
      <c r="I23" s="8"/>
      <c r="J23" s="8"/>
      <c r="K23" s="148">
        <v>3</v>
      </c>
      <c r="L23" s="148"/>
    </row>
    <row r="24" spans="1:12" x14ac:dyDescent="0.25">
      <c r="A24" s="148" t="s">
        <v>7</v>
      </c>
      <c r="B24" s="148"/>
      <c r="C24" s="148"/>
      <c r="D24" s="149"/>
      <c r="E24" s="149"/>
      <c r="F24" s="149"/>
      <c r="G24" s="149"/>
      <c r="H24" s="149"/>
      <c r="I24" s="149"/>
      <c r="J24" s="149"/>
      <c r="K24" s="148"/>
      <c r="L24" s="148"/>
    </row>
    <row r="25" spans="1:12" x14ac:dyDescent="0.25">
      <c r="A25" s="148" t="s">
        <v>8</v>
      </c>
      <c r="B25" s="148"/>
      <c r="C25" s="148"/>
      <c r="D25" s="149"/>
      <c r="E25" s="149"/>
      <c r="F25" s="149"/>
      <c r="G25" s="149"/>
      <c r="H25" s="149"/>
      <c r="I25" s="149"/>
      <c r="J25" s="149"/>
      <c r="K25" s="148"/>
      <c r="L25" s="148"/>
    </row>
    <row r="26" spans="1:12" x14ac:dyDescent="0.25">
      <c r="A26" s="165" t="s">
        <v>9</v>
      </c>
      <c r="B26" s="165"/>
      <c r="C26" s="165"/>
      <c r="D26" s="8"/>
      <c r="E26" s="8"/>
      <c r="F26" s="8"/>
      <c r="G26" s="8"/>
      <c r="H26" s="8"/>
      <c r="I26" s="8"/>
      <c r="J26" s="8"/>
      <c r="K26" s="4"/>
      <c r="L26" s="149">
        <v>4</v>
      </c>
    </row>
    <row r="27" spans="1:12" x14ac:dyDescent="0.25">
      <c r="A27" s="148" t="s">
        <v>10</v>
      </c>
      <c r="B27" s="152"/>
      <c r="C27" s="148"/>
      <c r="D27" s="8"/>
      <c r="E27" s="8"/>
      <c r="F27" s="8"/>
      <c r="G27" s="8"/>
      <c r="H27" s="8"/>
      <c r="I27" s="8"/>
      <c r="J27" s="8"/>
      <c r="K27" s="148"/>
      <c r="L27" s="148"/>
    </row>
    <row r="28" spans="1:12" x14ac:dyDescent="0.25">
      <c r="A28" s="148" t="s">
        <v>34</v>
      </c>
      <c r="B28" s="152"/>
      <c r="C28" s="148"/>
      <c r="D28" s="149"/>
      <c r="E28" s="149"/>
      <c r="F28" s="149"/>
      <c r="G28" s="149"/>
      <c r="H28" s="149"/>
      <c r="I28" s="149"/>
      <c r="J28" s="149"/>
      <c r="K28" s="148"/>
      <c r="L28" s="148"/>
    </row>
    <row r="29" spans="1:12" x14ac:dyDescent="0.25">
      <c r="A29" s="148" t="s">
        <v>8</v>
      </c>
      <c r="B29" s="148"/>
      <c r="C29" s="148"/>
      <c r="D29" s="149"/>
      <c r="E29" s="149"/>
      <c r="F29" s="149"/>
      <c r="G29" s="149"/>
      <c r="H29" s="149"/>
      <c r="I29" s="149"/>
      <c r="J29" s="149"/>
      <c r="K29" s="148"/>
      <c r="L29" s="148"/>
    </row>
    <row r="30" spans="1:12" x14ac:dyDescent="0.25">
      <c r="A30" s="165" t="s">
        <v>11</v>
      </c>
      <c r="B30" s="165"/>
      <c r="C30" s="165"/>
      <c r="D30" s="8"/>
      <c r="E30" s="8"/>
      <c r="F30" s="8"/>
      <c r="G30" s="8"/>
      <c r="H30" s="8"/>
      <c r="I30" s="8"/>
      <c r="J30" s="8"/>
      <c r="K30" s="4"/>
      <c r="L30" s="149">
        <v>13</v>
      </c>
    </row>
    <row r="31" spans="1:12" x14ac:dyDescent="0.25">
      <c r="A31" s="148" t="s">
        <v>12</v>
      </c>
      <c r="B31" s="148"/>
      <c r="C31" s="148"/>
      <c r="D31" s="8"/>
      <c r="E31" s="8"/>
      <c r="F31" s="8"/>
      <c r="G31" s="8"/>
      <c r="H31" s="8"/>
      <c r="I31" s="8"/>
      <c r="J31" s="8"/>
      <c r="K31" s="148"/>
      <c r="L31" s="148"/>
    </row>
    <row r="32" spans="1:12" x14ac:dyDescent="0.25">
      <c r="A32" s="148" t="s">
        <v>18</v>
      </c>
      <c r="B32" s="148"/>
      <c r="C32" s="148"/>
      <c r="D32" s="8"/>
      <c r="E32" s="8"/>
      <c r="F32" s="8"/>
      <c r="G32" s="8"/>
      <c r="H32" s="8"/>
      <c r="I32" s="8"/>
      <c r="J32" s="8"/>
      <c r="K32" s="148"/>
      <c r="L32" s="148"/>
    </row>
    <row r="33" spans="1:12" x14ac:dyDescent="0.25">
      <c r="A33" s="148" t="s">
        <v>19</v>
      </c>
      <c r="B33" s="148"/>
      <c r="C33" s="148"/>
      <c r="D33" s="149"/>
      <c r="E33" s="149"/>
      <c r="F33" s="149"/>
      <c r="G33" s="149"/>
      <c r="H33" s="149"/>
      <c r="I33" s="149"/>
      <c r="J33" s="149"/>
      <c r="K33" s="148"/>
      <c r="L33" s="148"/>
    </row>
    <row r="34" spans="1:12" x14ac:dyDescent="0.25">
      <c r="A34" s="148" t="s">
        <v>8</v>
      </c>
      <c r="B34" s="148"/>
      <c r="C34" s="148"/>
      <c r="D34" s="149"/>
      <c r="E34" s="149"/>
      <c r="F34" s="149"/>
      <c r="G34" s="149"/>
      <c r="H34" s="149"/>
      <c r="I34" s="149"/>
      <c r="J34" s="149"/>
      <c r="K34" s="148"/>
      <c r="L34" s="148"/>
    </row>
    <row r="35" spans="1:12" x14ac:dyDescent="0.25">
      <c r="A35" s="176" t="s">
        <v>13</v>
      </c>
      <c r="B35" s="177"/>
      <c r="C35" s="177"/>
      <c r="D35" s="8"/>
      <c r="E35" s="8"/>
      <c r="F35" s="8"/>
      <c r="G35" s="8"/>
      <c r="H35" s="8"/>
      <c r="I35" s="8"/>
      <c r="J35" s="8"/>
      <c r="K35" s="4"/>
      <c r="L35" s="149">
        <v>13</v>
      </c>
    </row>
    <row r="36" spans="1:12" x14ac:dyDescent="0.25">
      <c r="A36" s="148" t="s">
        <v>15</v>
      </c>
      <c r="B36" s="148"/>
      <c r="C36" s="148"/>
      <c r="D36" s="8"/>
      <c r="E36" s="8"/>
      <c r="F36" s="8"/>
      <c r="G36" s="8"/>
      <c r="H36" s="8"/>
      <c r="I36" s="8"/>
      <c r="J36" s="8"/>
      <c r="K36" s="148">
        <v>1</v>
      </c>
      <c r="L36" s="148"/>
    </row>
    <row r="37" spans="1:12" x14ac:dyDescent="0.25">
      <c r="A37" s="148" t="s">
        <v>14</v>
      </c>
      <c r="B37" s="148"/>
      <c r="C37" s="148"/>
      <c r="D37" s="2"/>
      <c r="E37" s="2"/>
      <c r="F37" s="2"/>
      <c r="G37" s="148"/>
      <c r="H37" s="2"/>
      <c r="I37" s="148"/>
      <c r="J37" s="2"/>
      <c r="K37" s="148"/>
      <c r="L37" s="148"/>
    </row>
    <row r="38" spans="1:12" x14ac:dyDescent="0.25">
      <c r="A38" s="148" t="s">
        <v>37</v>
      </c>
      <c r="B38" s="8"/>
      <c r="C38" s="8"/>
      <c r="D38" s="148"/>
      <c r="E38" s="148"/>
      <c r="F38" s="148"/>
      <c r="G38" s="148"/>
      <c r="H38" s="148"/>
      <c r="I38" s="148"/>
      <c r="J38" s="148"/>
      <c r="K38" s="148"/>
      <c r="L38" s="148"/>
    </row>
    <row r="39" spans="1:12" x14ac:dyDescent="0.25">
      <c r="A39" s="148" t="s">
        <v>8</v>
      </c>
      <c r="B39" s="148"/>
      <c r="C39" s="148"/>
      <c r="D39" s="148"/>
      <c r="E39" s="148"/>
      <c r="F39" s="148"/>
      <c r="G39" s="148"/>
      <c r="H39" s="148"/>
      <c r="I39" s="148"/>
      <c r="J39" s="148"/>
      <c r="K39" s="148"/>
      <c r="L39" s="148"/>
    </row>
    <row r="40" spans="1:12" ht="31.5" x14ac:dyDescent="0.25">
      <c r="A40" s="150" t="s">
        <v>35</v>
      </c>
      <c r="B40" s="148"/>
      <c r="C40" s="148"/>
      <c r="D40" s="148"/>
      <c r="E40" s="148"/>
      <c r="F40" s="148"/>
      <c r="G40" s="148"/>
      <c r="H40" s="148"/>
      <c r="I40" s="148"/>
      <c r="J40" s="148"/>
      <c r="K40" s="148"/>
      <c r="L40" s="2"/>
    </row>
    <row r="41" spans="1:12" x14ac:dyDescent="0.25">
      <c r="A41" s="148" t="s">
        <v>17</v>
      </c>
      <c r="B41" s="148">
        <f>SUM(B3,B4,B5,B6,B7,B8,B10,B11,B13,B14,B15,B17,B18,B19,B21,B22,B23,B24,B25,B27,B29,B28,B31,B32,B33,B34,B36,B37,B38,B39,B40)</f>
        <v>4</v>
      </c>
      <c r="C41" s="148">
        <f>SUM(C3,C4,C5,C6,C7,C8,C10,C11,C13,C14,C15,C17,C18,C19,C21,C22,C23,C24,C27,C28,C29,C31,C32,C33,C34,C36,C37,C38,C39,C40)</f>
        <v>4</v>
      </c>
      <c r="D41" s="148"/>
      <c r="E41" s="148"/>
      <c r="F41" s="148"/>
      <c r="G41" s="148"/>
      <c r="H41" s="148"/>
      <c r="I41" s="148"/>
      <c r="J41" s="148"/>
      <c r="K41" s="148">
        <f>SUM(K3:K40)</f>
        <v>87</v>
      </c>
      <c r="L41" s="148">
        <v>140</v>
      </c>
    </row>
  </sheetData>
  <mergeCells count="13">
    <mergeCell ref="L1:L2"/>
    <mergeCell ref="A1:A2"/>
    <mergeCell ref="B1:B2"/>
    <mergeCell ref="C1:C2"/>
    <mergeCell ref="D1:J1"/>
    <mergeCell ref="K1:K2"/>
    <mergeCell ref="A35:C35"/>
    <mergeCell ref="A9:C9"/>
    <mergeCell ref="A12:C12"/>
    <mergeCell ref="A16:C16"/>
    <mergeCell ref="A20:C20"/>
    <mergeCell ref="A26:C26"/>
    <mergeCell ref="A30:C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70" zoomScaleNormal="70" workbookViewId="0">
      <selection activeCell="C10" sqref="C10"/>
    </sheetView>
  </sheetViews>
  <sheetFormatPr defaultRowHeight="15.75" x14ac:dyDescent="0.25"/>
  <cols>
    <col min="1" max="1" width="30.140625" style="20" customWidth="1"/>
    <col min="2" max="2" width="14.5703125" style="10" customWidth="1"/>
    <col min="3" max="3" width="24.140625" style="20" customWidth="1"/>
    <col min="4" max="8" width="21.42578125" style="55" customWidth="1"/>
    <col min="9" max="10" width="42.85546875" style="55" customWidth="1"/>
    <col min="11" max="11" width="22.5703125" style="55" customWidth="1"/>
    <col min="12" max="16384" width="9.140625" style="4"/>
  </cols>
  <sheetData>
    <row r="1" spans="1:11" x14ac:dyDescent="0.25">
      <c r="A1" s="167" t="s">
        <v>16</v>
      </c>
      <c r="B1" s="169" t="s">
        <v>20</v>
      </c>
      <c r="C1" s="163" t="s">
        <v>39</v>
      </c>
      <c r="D1" s="172" t="s">
        <v>40</v>
      </c>
      <c r="E1" s="173"/>
      <c r="F1" s="173"/>
      <c r="G1" s="173"/>
      <c r="H1" s="173"/>
      <c r="I1" s="173"/>
      <c r="J1" s="174"/>
      <c r="K1" s="163" t="s">
        <v>21</v>
      </c>
    </row>
    <row r="2" spans="1:11" ht="78.75" x14ac:dyDescent="0.25">
      <c r="A2" s="168"/>
      <c r="B2" s="170"/>
      <c r="C2" s="171"/>
      <c r="D2" s="53" t="s">
        <v>42</v>
      </c>
      <c r="E2" s="54" t="s">
        <v>43</v>
      </c>
      <c r="F2" s="53" t="s">
        <v>45</v>
      </c>
      <c r="G2" s="53" t="s">
        <v>46</v>
      </c>
      <c r="H2" s="53" t="s">
        <v>47</v>
      </c>
      <c r="I2" s="53" t="s">
        <v>41</v>
      </c>
      <c r="J2" s="53" t="s">
        <v>44</v>
      </c>
      <c r="K2" s="164"/>
    </row>
    <row r="3" spans="1:11" x14ac:dyDescent="0.25">
      <c r="A3" s="23" t="s">
        <v>23</v>
      </c>
      <c r="B3" s="8">
        <v>47</v>
      </c>
      <c r="C3" s="8">
        <v>33</v>
      </c>
      <c r="D3" s="8">
        <v>1</v>
      </c>
      <c r="E3" s="8">
        <v>4</v>
      </c>
      <c r="F3" s="8"/>
      <c r="G3" s="8"/>
      <c r="H3" s="8">
        <v>9</v>
      </c>
      <c r="I3" s="8">
        <v>33</v>
      </c>
      <c r="J3" s="8"/>
      <c r="K3" s="54">
        <v>9</v>
      </c>
    </row>
    <row r="4" spans="1:11" x14ac:dyDescent="0.25">
      <c r="A4" s="23" t="s">
        <v>24</v>
      </c>
      <c r="B4" s="8">
        <v>4</v>
      </c>
      <c r="C4" s="8">
        <v>2</v>
      </c>
      <c r="D4" s="8">
        <v>2</v>
      </c>
      <c r="E4" s="8"/>
      <c r="F4" s="8"/>
      <c r="G4" s="8"/>
      <c r="H4" s="8"/>
      <c r="I4" s="8">
        <v>2</v>
      </c>
      <c r="J4" s="8"/>
      <c r="K4" s="54">
        <v>11</v>
      </c>
    </row>
    <row r="5" spans="1:11" x14ac:dyDescent="0.25">
      <c r="A5" s="23" t="s">
        <v>25</v>
      </c>
      <c r="B5" s="8">
        <v>14</v>
      </c>
      <c r="C5" s="8">
        <v>11</v>
      </c>
      <c r="D5" s="8">
        <v>1</v>
      </c>
      <c r="E5" s="8">
        <v>2</v>
      </c>
      <c r="F5" s="8"/>
      <c r="G5" s="8"/>
      <c r="H5" s="8"/>
      <c r="I5" s="8">
        <v>11</v>
      </c>
      <c r="J5" s="8"/>
      <c r="K5" s="54">
        <v>14</v>
      </c>
    </row>
    <row r="6" spans="1:11" x14ac:dyDescent="0.25">
      <c r="A6" s="23" t="s">
        <v>26</v>
      </c>
      <c r="B6" s="8">
        <v>4</v>
      </c>
      <c r="C6" s="8">
        <v>3</v>
      </c>
      <c r="D6" s="8">
        <v>1</v>
      </c>
      <c r="E6" s="8"/>
      <c r="F6" s="8"/>
      <c r="G6" s="8"/>
      <c r="H6" s="8"/>
      <c r="I6" s="8">
        <v>3</v>
      </c>
      <c r="J6" s="8"/>
      <c r="K6" s="54">
        <v>10</v>
      </c>
    </row>
    <row r="7" spans="1:11" x14ac:dyDescent="0.25">
      <c r="A7" s="23" t="s">
        <v>27</v>
      </c>
      <c r="B7" s="8">
        <v>2</v>
      </c>
      <c r="C7" s="8">
        <v>1</v>
      </c>
      <c r="D7" s="8">
        <v>1</v>
      </c>
      <c r="E7" s="8"/>
      <c r="F7" s="8"/>
      <c r="G7" s="8"/>
      <c r="H7" s="8"/>
      <c r="I7" s="8">
        <v>1</v>
      </c>
      <c r="J7" s="8"/>
      <c r="K7" s="54">
        <v>2</v>
      </c>
    </row>
    <row r="8" spans="1:11" x14ac:dyDescent="0.25">
      <c r="A8" s="23" t="s">
        <v>28</v>
      </c>
      <c r="B8" s="8">
        <v>85</v>
      </c>
      <c r="C8" s="8">
        <v>53</v>
      </c>
      <c r="D8" s="8"/>
      <c r="E8" s="8">
        <v>15</v>
      </c>
      <c r="F8" s="8"/>
      <c r="G8" s="8"/>
      <c r="H8" s="8">
        <v>17</v>
      </c>
      <c r="I8" s="8">
        <v>53</v>
      </c>
      <c r="J8" s="8"/>
      <c r="K8" s="54">
        <v>12</v>
      </c>
    </row>
    <row r="9" spans="1:11" x14ac:dyDescent="0.25">
      <c r="A9" s="165" t="s">
        <v>1</v>
      </c>
      <c r="B9" s="166"/>
      <c r="C9" s="166"/>
      <c r="D9" s="56"/>
      <c r="E9" s="56"/>
      <c r="F9" s="56"/>
      <c r="G9" s="56"/>
      <c r="H9" s="56"/>
      <c r="I9" s="56"/>
      <c r="J9" s="56"/>
      <c r="K9" s="54">
        <v>6</v>
      </c>
    </row>
    <row r="10" spans="1:11" x14ac:dyDescent="0.25">
      <c r="A10" s="23" t="s">
        <v>2</v>
      </c>
      <c r="B10" s="8"/>
      <c r="C10" s="8"/>
      <c r="D10" s="8"/>
      <c r="E10" s="8"/>
      <c r="F10" s="8"/>
      <c r="G10" s="8"/>
      <c r="H10" s="8"/>
      <c r="I10" s="8"/>
      <c r="J10" s="8"/>
      <c r="K10" s="54"/>
    </row>
    <row r="11" spans="1:11" x14ac:dyDescent="0.25">
      <c r="A11" s="23" t="s">
        <v>8</v>
      </c>
      <c r="B11" s="21"/>
      <c r="C11" s="8"/>
      <c r="D11" s="8"/>
      <c r="E11" s="8"/>
      <c r="F11" s="8"/>
      <c r="G11" s="8"/>
      <c r="H11" s="8"/>
      <c r="I11" s="8"/>
      <c r="J11" s="8"/>
      <c r="K11" s="54"/>
    </row>
    <row r="12" spans="1:11" x14ac:dyDescent="0.25">
      <c r="A12" s="165" t="s">
        <v>3</v>
      </c>
      <c r="B12" s="166"/>
      <c r="C12" s="166"/>
      <c r="D12" s="56"/>
      <c r="E12" s="56"/>
      <c r="F12" s="56"/>
      <c r="G12" s="56"/>
      <c r="H12" s="56"/>
      <c r="I12" s="56"/>
      <c r="J12" s="56"/>
      <c r="K12" s="54">
        <v>14</v>
      </c>
    </row>
    <row r="13" spans="1:11" x14ac:dyDescent="0.25">
      <c r="A13" s="23" t="s">
        <v>29</v>
      </c>
      <c r="B13" s="8">
        <v>17</v>
      </c>
      <c r="C13" s="8">
        <v>9</v>
      </c>
      <c r="D13" s="8">
        <v>1</v>
      </c>
      <c r="E13" s="8">
        <v>2</v>
      </c>
      <c r="F13" s="8"/>
      <c r="G13" s="8"/>
      <c r="H13" s="8">
        <v>5</v>
      </c>
      <c r="I13" s="8">
        <v>9</v>
      </c>
      <c r="J13" s="8"/>
      <c r="K13" s="54"/>
    </row>
    <row r="14" spans="1:11" x14ac:dyDescent="0.25">
      <c r="A14" s="23" t="s">
        <v>30</v>
      </c>
      <c r="B14" s="8">
        <v>1</v>
      </c>
      <c r="C14" s="8">
        <v>1</v>
      </c>
      <c r="D14" s="8"/>
      <c r="E14" s="8"/>
      <c r="F14" s="8"/>
      <c r="G14" s="8"/>
      <c r="H14" s="8"/>
      <c r="I14" s="8">
        <v>1</v>
      </c>
      <c r="J14" s="8"/>
      <c r="K14" s="54"/>
    </row>
    <row r="15" spans="1:11" x14ac:dyDescent="0.25">
      <c r="A15" s="23" t="s">
        <v>8</v>
      </c>
      <c r="B15" s="21"/>
      <c r="C15" s="22"/>
      <c r="D15" s="56"/>
      <c r="E15" s="56"/>
      <c r="F15" s="56"/>
      <c r="G15" s="56"/>
      <c r="H15" s="56"/>
      <c r="I15" s="56"/>
      <c r="J15" s="56"/>
      <c r="K15" s="54"/>
    </row>
    <row r="16" spans="1:11" x14ac:dyDescent="0.25">
      <c r="A16" s="165" t="s">
        <v>4</v>
      </c>
      <c r="B16" s="166"/>
      <c r="C16" s="166"/>
      <c r="D16" s="56"/>
      <c r="E16" s="56"/>
      <c r="F16" s="56"/>
      <c r="G16" s="56"/>
      <c r="H16" s="56"/>
      <c r="I16" s="56"/>
      <c r="J16" s="56"/>
      <c r="K16" s="54">
        <v>16</v>
      </c>
    </row>
    <row r="17" spans="1:11" x14ac:dyDescent="0.25">
      <c r="A17" s="23" t="s">
        <v>22</v>
      </c>
      <c r="B17" s="8"/>
      <c r="C17" s="8"/>
      <c r="D17" s="8"/>
      <c r="E17" s="8"/>
      <c r="F17" s="8"/>
      <c r="G17" s="8"/>
      <c r="H17" s="8"/>
      <c r="I17" s="8"/>
      <c r="J17" s="8"/>
      <c r="K17" s="54"/>
    </row>
    <row r="18" spans="1:11" x14ac:dyDescent="0.25">
      <c r="A18" s="23" t="s">
        <v>31</v>
      </c>
      <c r="B18" s="8">
        <v>1</v>
      </c>
      <c r="C18" s="8"/>
      <c r="D18" s="8"/>
      <c r="E18" s="8"/>
      <c r="F18" s="8"/>
      <c r="G18" s="8"/>
      <c r="H18" s="8">
        <v>1</v>
      </c>
      <c r="I18" s="8"/>
      <c r="J18" s="8"/>
      <c r="K18" s="54"/>
    </row>
    <row r="19" spans="1:11" x14ac:dyDescent="0.25">
      <c r="A19" s="23" t="s">
        <v>8</v>
      </c>
      <c r="B19" s="21"/>
      <c r="C19" s="22"/>
      <c r="D19" s="56"/>
      <c r="E19" s="56"/>
      <c r="F19" s="56"/>
      <c r="G19" s="56"/>
      <c r="H19" s="56"/>
      <c r="I19" s="56"/>
      <c r="J19" s="56"/>
      <c r="K19" s="54"/>
    </row>
    <row r="20" spans="1:11" x14ac:dyDescent="0.25">
      <c r="A20" s="165" t="s">
        <v>5</v>
      </c>
      <c r="B20" s="165"/>
      <c r="C20" s="165"/>
      <c r="D20" s="54"/>
      <c r="E20" s="54"/>
      <c r="F20" s="54"/>
      <c r="G20" s="54"/>
      <c r="H20" s="54"/>
      <c r="I20" s="54"/>
      <c r="J20" s="54"/>
      <c r="K20" s="54">
        <v>16</v>
      </c>
    </row>
    <row r="21" spans="1:11" x14ac:dyDescent="0.25">
      <c r="A21" s="23" t="s">
        <v>32</v>
      </c>
      <c r="B21" s="8">
        <v>2</v>
      </c>
      <c r="C21" s="8"/>
      <c r="D21" s="8">
        <v>1</v>
      </c>
      <c r="E21" s="8"/>
      <c r="F21" s="8"/>
      <c r="G21" s="8"/>
      <c r="H21" s="8"/>
      <c r="I21" s="8">
        <v>1</v>
      </c>
      <c r="J21" s="8"/>
      <c r="K21" s="54"/>
    </row>
    <row r="22" spans="1:11" x14ac:dyDescent="0.25">
      <c r="A22" s="23" t="s">
        <v>6</v>
      </c>
      <c r="B22" s="8"/>
      <c r="C22" s="8"/>
      <c r="D22" s="8"/>
      <c r="E22" s="8"/>
      <c r="F22" s="8"/>
      <c r="G22" s="8"/>
      <c r="H22" s="8"/>
      <c r="I22" s="8"/>
      <c r="J22" s="8"/>
      <c r="K22" s="54"/>
    </row>
    <row r="23" spans="1:11" x14ac:dyDescent="0.25">
      <c r="A23" s="23" t="s">
        <v>7</v>
      </c>
      <c r="B23" s="8"/>
      <c r="C23" s="8"/>
      <c r="D23" s="8"/>
      <c r="E23" s="8"/>
      <c r="F23" s="8"/>
      <c r="G23" s="8"/>
      <c r="H23" s="8"/>
      <c r="I23" s="8"/>
      <c r="J23" s="8"/>
      <c r="K23" s="54"/>
    </row>
    <row r="24" spans="1:11" x14ac:dyDescent="0.25">
      <c r="A24" s="23" t="s">
        <v>8</v>
      </c>
      <c r="B24" s="21"/>
      <c r="C24" s="22"/>
      <c r="D24" s="56"/>
      <c r="E24" s="56"/>
      <c r="F24" s="56"/>
      <c r="G24" s="56"/>
      <c r="H24" s="56"/>
      <c r="I24" s="56"/>
      <c r="J24" s="56"/>
      <c r="K24" s="54"/>
    </row>
    <row r="25" spans="1:11" x14ac:dyDescent="0.25">
      <c r="A25" s="165" t="s">
        <v>9</v>
      </c>
      <c r="B25" s="166"/>
      <c r="C25" s="166"/>
      <c r="D25" s="56"/>
      <c r="E25" s="56"/>
      <c r="F25" s="56"/>
      <c r="G25" s="56"/>
      <c r="H25" s="56"/>
      <c r="I25" s="56"/>
      <c r="J25" s="56"/>
      <c r="K25" s="56">
        <v>4</v>
      </c>
    </row>
    <row r="26" spans="1:11" x14ac:dyDescent="0.25">
      <c r="A26" s="23" t="s">
        <v>10</v>
      </c>
      <c r="B26" s="8"/>
      <c r="C26" s="8"/>
      <c r="D26" s="8"/>
      <c r="E26" s="8"/>
      <c r="F26" s="8"/>
      <c r="G26" s="8"/>
      <c r="H26" s="8"/>
      <c r="I26" s="8"/>
      <c r="J26" s="8"/>
      <c r="K26" s="54"/>
    </row>
    <row r="27" spans="1:11" x14ac:dyDescent="0.25">
      <c r="A27" s="23" t="s">
        <v>34</v>
      </c>
      <c r="B27" s="8">
        <v>1</v>
      </c>
      <c r="C27" s="8">
        <v>1</v>
      </c>
      <c r="D27" s="8"/>
      <c r="E27" s="8"/>
      <c r="F27" s="8"/>
      <c r="G27" s="8"/>
      <c r="H27" s="8">
        <v>1</v>
      </c>
      <c r="I27" s="8"/>
      <c r="J27" s="8"/>
      <c r="K27" s="54"/>
    </row>
    <row r="28" spans="1:11" x14ac:dyDescent="0.25">
      <c r="A28" s="23" t="s">
        <v>8</v>
      </c>
      <c r="B28" s="21"/>
      <c r="C28" s="22"/>
      <c r="D28" s="56"/>
      <c r="E28" s="56"/>
      <c r="F28" s="56"/>
      <c r="G28" s="56"/>
      <c r="H28" s="56"/>
      <c r="I28" s="56"/>
      <c r="J28" s="56"/>
      <c r="K28" s="54"/>
    </row>
    <row r="29" spans="1:11" x14ac:dyDescent="0.25">
      <c r="A29" s="165" t="s">
        <v>11</v>
      </c>
      <c r="B29" s="166"/>
      <c r="C29" s="166"/>
      <c r="D29" s="56"/>
      <c r="E29" s="56"/>
      <c r="F29" s="56"/>
      <c r="G29" s="56"/>
      <c r="H29" s="56"/>
      <c r="I29" s="56"/>
      <c r="J29" s="56"/>
      <c r="K29" s="56">
        <v>13</v>
      </c>
    </row>
    <row r="30" spans="1:11" x14ac:dyDescent="0.25">
      <c r="A30" s="23" t="s">
        <v>12</v>
      </c>
      <c r="B30" s="8"/>
      <c r="C30" s="8"/>
      <c r="D30" s="8"/>
      <c r="E30" s="8"/>
      <c r="F30" s="8"/>
      <c r="G30" s="8"/>
      <c r="H30" s="8"/>
      <c r="I30" s="8"/>
      <c r="J30" s="8"/>
      <c r="K30" s="54"/>
    </row>
    <row r="31" spans="1:11" x14ac:dyDescent="0.25">
      <c r="A31" s="23" t="s">
        <v>18</v>
      </c>
      <c r="B31" s="8"/>
      <c r="C31" s="8"/>
      <c r="D31" s="8"/>
      <c r="E31" s="8"/>
      <c r="F31" s="8"/>
      <c r="G31" s="8"/>
      <c r="H31" s="8"/>
      <c r="I31" s="8"/>
      <c r="J31" s="8"/>
      <c r="K31" s="54"/>
    </row>
    <row r="32" spans="1:11" x14ac:dyDescent="0.25">
      <c r="A32" s="23" t="s">
        <v>33</v>
      </c>
      <c r="B32" s="8">
        <v>1</v>
      </c>
      <c r="C32" s="8">
        <v>1</v>
      </c>
      <c r="D32" s="8"/>
      <c r="E32" s="8"/>
      <c r="F32" s="8"/>
      <c r="G32" s="8"/>
      <c r="H32" s="8"/>
      <c r="I32" s="8">
        <v>1</v>
      </c>
      <c r="J32" s="8"/>
      <c r="K32" s="54"/>
    </row>
    <row r="33" spans="1:11" x14ac:dyDescent="0.25">
      <c r="A33" s="23" t="s">
        <v>8</v>
      </c>
      <c r="B33" s="21"/>
      <c r="C33" s="22"/>
      <c r="D33" s="56"/>
      <c r="E33" s="56"/>
      <c r="F33" s="56"/>
      <c r="G33" s="56"/>
      <c r="H33" s="56"/>
      <c r="I33" s="56"/>
      <c r="J33" s="56"/>
      <c r="K33" s="54"/>
    </row>
    <row r="34" spans="1:11" x14ac:dyDescent="0.25">
      <c r="A34" s="165" t="s">
        <v>13</v>
      </c>
      <c r="B34" s="166"/>
      <c r="C34" s="166"/>
      <c r="D34" s="56"/>
      <c r="E34" s="56"/>
      <c r="F34" s="56"/>
      <c r="G34" s="56"/>
      <c r="H34" s="56"/>
      <c r="I34" s="56"/>
      <c r="J34" s="56"/>
      <c r="K34" s="56">
        <v>13</v>
      </c>
    </row>
    <row r="35" spans="1:11" x14ac:dyDescent="0.25">
      <c r="A35" s="23" t="s">
        <v>15</v>
      </c>
      <c r="B35" s="8">
        <v>1</v>
      </c>
      <c r="C35" s="8"/>
      <c r="D35" s="8"/>
      <c r="E35" s="8"/>
      <c r="F35" s="8"/>
      <c r="G35" s="8">
        <v>1</v>
      </c>
      <c r="H35" s="8"/>
      <c r="I35" s="8"/>
      <c r="J35" s="8"/>
      <c r="K35" s="54"/>
    </row>
    <row r="36" spans="1:11" x14ac:dyDescent="0.25">
      <c r="A36" s="23" t="s">
        <v>14</v>
      </c>
      <c r="B36" s="8"/>
      <c r="C36" s="8"/>
      <c r="D36" s="8"/>
      <c r="E36" s="8"/>
      <c r="F36" s="8"/>
      <c r="G36" s="8"/>
      <c r="H36" s="8"/>
      <c r="I36" s="8"/>
      <c r="J36" s="8"/>
      <c r="K36" s="54"/>
    </row>
    <row r="37" spans="1:11" x14ac:dyDescent="0.25">
      <c r="A37" s="23" t="s">
        <v>8</v>
      </c>
      <c r="B37" s="8"/>
      <c r="C37" s="2"/>
      <c r="D37" s="2"/>
      <c r="E37" s="2"/>
      <c r="F37" s="2"/>
      <c r="G37" s="2"/>
      <c r="H37" s="2"/>
      <c r="I37" s="2"/>
      <c r="J37" s="2"/>
      <c r="K37" s="54"/>
    </row>
    <row r="38" spans="1:11" ht="31.5" x14ac:dyDescent="0.25">
      <c r="A38" s="28" t="s">
        <v>35</v>
      </c>
      <c r="B38" s="27">
        <v>15</v>
      </c>
      <c r="C38" s="2"/>
      <c r="D38" s="54"/>
      <c r="E38" s="54"/>
      <c r="F38" s="54"/>
      <c r="G38" s="54">
        <v>2</v>
      </c>
      <c r="H38" s="54">
        <v>13</v>
      </c>
      <c r="I38" s="54"/>
      <c r="J38" s="54"/>
      <c r="K38" s="54"/>
    </row>
    <row r="39" spans="1:11" x14ac:dyDescent="0.25">
      <c r="A39" s="23" t="s">
        <v>17</v>
      </c>
      <c r="B39" s="8">
        <f>SUM(B3:B8,B13:B14,B17:B18,B21:B23,B26:B27,B30:B32,B35:B36,B38)</f>
        <v>195</v>
      </c>
      <c r="C39" s="23">
        <f>SUM(C3:C8,C13:C14,C27,C32)</f>
        <v>115</v>
      </c>
      <c r="D39" s="54"/>
      <c r="E39" s="54"/>
      <c r="F39" s="54"/>
      <c r="G39" s="54"/>
      <c r="H39" s="54"/>
      <c r="I39" s="54"/>
      <c r="J39" s="54"/>
      <c r="K39" s="2">
        <f>SUM(K3:K8,K9,K12,K16,K20,K25,K29,K34)</f>
        <v>140</v>
      </c>
    </row>
  </sheetData>
  <mergeCells count="12">
    <mergeCell ref="K1:K2"/>
    <mergeCell ref="A34:C34"/>
    <mergeCell ref="A9:C9"/>
    <mergeCell ref="A12:C12"/>
    <mergeCell ref="A16:C16"/>
    <mergeCell ref="A20:C20"/>
    <mergeCell ref="A25:C25"/>
    <mergeCell ref="A29:C29"/>
    <mergeCell ref="A1:A2"/>
    <mergeCell ref="B1:B2"/>
    <mergeCell ref="C1:C2"/>
    <mergeCell ref="D1:J1"/>
  </mergeCells>
  <pageMargins left="0.7" right="0.7" top="0.75" bottom="0.75" header="0.3" footer="0.3"/>
  <pageSetup paperSize="9" scale="46" orientation="landscape"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55" zoomScaleNormal="55" workbookViewId="0">
      <selection sqref="A1:XFD1048576"/>
    </sheetView>
  </sheetViews>
  <sheetFormatPr defaultRowHeight="15.7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55" t="s">
        <v>42</v>
      </c>
      <c r="E2" s="153" t="s">
        <v>43</v>
      </c>
      <c r="F2" s="155" t="s">
        <v>45</v>
      </c>
      <c r="G2" s="155" t="s">
        <v>46</v>
      </c>
      <c r="H2" s="155" t="s">
        <v>47</v>
      </c>
      <c r="I2" s="155" t="s">
        <v>41</v>
      </c>
      <c r="J2" s="155" t="s">
        <v>44</v>
      </c>
      <c r="K2" s="171"/>
      <c r="L2" s="167"/>
    </row>
    <row r="3" spans="1:12" x14ac:dyDescent="0.25">
      <c r="A3" s="153" t="s">
        <v>23</v>
      </c>
      <c r="B3" s="153">
        <v>2</v>
      </c>
      <c r="C3" s="153">
        <v>2</v>
      </c>
      <c r="D3" s="8"/>
      <c r="E3" s="8"/>
      <c r="F3" s="8"/>
      <c r="G3" s="8"/>
      <c r="H3" s="8"/>
      <c r="I3" s="8">
        <v>2</v>
      </c>
      <c r="J3" s="8"/>
      <c r="K3" s="153">
        <v>1</v>
      </c>
      <c r="L3" s="153">
        <v>9</v>
      </c>
    </row>
    <row r="4" spans="1:12" x14ac:dyDescent="0.25">
      <c r="A4" s="153" t="s">
        <v>24</v>
      </c>
      <c r="B4" s="153"/>
      <c r="C4" s="153"/>
      <c r="D4" s="8"/>
      <c r="E4" s="8"/>
      <c r="F4" s="8"/>
      <c r="G4" s="8"/>
      <c r="H4" s="8"/>
      <c r="I4" s="8"/>
      <c r="J4" s="8"/>
      <c r="K4" s="153"/>
      <c r="L4" s="153">
        <v>11</v>
      </c>
    </row>
    <row r="5" spans="1:12" x14ac:dyDescent="0.25">
      <c r="A5" s="153" t="s">
        <v>25</v>
      </c>
      <c r="B5" s="153">
        <v>2</v>
      </c>
      <c r="C5" s="153">
        <v>1</v>
      </c>
      <c r="D5" s="8"/>
      <c r="E5" s="8"/>
      <c r="F5" s="8"/>
      <c r="G5" s="8"/>
      <c r="H5" s="8"/>
      <c r="I5" s="8">
        <v>1</v>
      </c>
      <c r="J5" s="8">
        <v>1</v>
      </c>
      <c r="K5" s="153">
        <v>1</v>
      </c>
      <c r="L5" s="153">
        <v>14</v>
      </c>
    </row>
    <row r="6" spans="1:12" x14ac:dyDescent="0.25">
      <c r="A6" s="153" t="s">
        <v>26</v>
      </c>
      <c r="B6" s="153">
        <v>1</v>
      </c>
      <c r="C6" s="153">
        <v>1</v>
      </c>
      <c r="D6" s="8"/>
      <c r="E6" s="8"/>
      <c r="F6" s="8"/>
      <c r="G6" s="8"/>
      <c r="H6" s="8"/>
      <c r="I6" s="8">
        <v>1</v>
      </c>
      <c r="J6" s="8"/>
      <c r="K6" s="153"/>
      <c r="L6" s="153">
        <v>10</v>
      </c>
    </row>
    <row r="7" spans="1:12" x14ac:dyDescent="0.25">
      <c r="A7" s="153" t="s">
        <v>27</v>
      </c>
      <c r="B7" s="153"/>
      <c r="C7" s="153"/>
      <c r="D7" s="8"/>
      <c r="E7" s="8"/>
      <c r="F7" s="8"/>
      <c r="G7" s="8"/>
      <c r="H7" s="8"/>
      <c r="I7" s="8"/>
      <c r="J7" s="8"/>
      <c r="K7" s="153"/>
      <c r="L7" s="153">
        <v>2</v>
      </c>
    </row>
    <row r="8" spans="1:12" x14ac:dyDescent="0.25">
      <c r="A8" s="153" t="s">
        <v>28</v>
      </c>
      <c r="B8" s="153">
        <v>1</v>
      </c>
      <c r="C8" s="153"/>
      <c r="D8" s="8"/>
      <c r="E8" s="8"/>
      <c r="F8" s="8"/>
      <c r="G8" s="8"/>
      <c r="H8" s="8"/>
      <c r="I8" s="8"/>
      <c r="J8" s="8">
        <v>1</v>
      </c>
      <c r="K8" s="153">
        <v>79</v>
      </c>
      <c r="L8" s="153">
        <v>12</v>
      </c>
    </row>
    <row r="9" spans="1:12" x14ac:dyDescent="0.25">
      <c r="A9" s="165" t="s">
        <v>1</v>
      </c>
      <c r="B9" s="165"/>
      <c r="C9" s="165"/>
      <c r="D9" s="154"/>
      <c r="E9" s="154"/>
      <c r="F9" s="154"/>
      <c r="G9" s="154"/>
      <c r="H9" s="154"/>
      <c r="I9" s="154"/>
      <c r="J9" s="154"/>
      <c r="K9" s="4"/>
      <c r="L9" s="153">
        <v>6</v>
      </c>
    </row>
    <row r="10" spans="1:12" x14ac:dyDescent="0.25">
      <c r="A10" s="153" t="s">
        <v>2</v>
      </c>
      <c r="B10" s="153"/>
      <c r="C10" s="153"/>
      <c r="D10" s="8"/>
      <c r="E10" s="8"/>
      <c r="F10" s="8"/>
      <c r="G10" s="8"/>
      <c r="H10" s="8"/>
      <c r="I10" s="8"/>
      <c r="J10" s="8"/>
      <c r="K10" s="153"/>
      <c r="L10" s="153"/>
    </row>
    <row r="11" spans="1:12" x14ac:dyDescent="0.25">
      <c r="A11" s="153" t="s">
        <v>8</v>
      </c>
      <c r="B11" s="153"/>
      <c r="C11" s="153"/>
      <c r="D11" s="8"/>
      <c r="E11" s="8"/>
      <c r="F11" s="8"/>
      <c r="G11" s="8"/>
      <c r="H11" s="8"/>
      <c r="I11" s="8"/>
      <c r="J11" s="8"/>
      <c r="K11" s="153"/>
      <c r="L11" s="153"/>
    </row>
    <row r="12" spans="1:12" x14ac:dyDescent="0.25">
      <c r="A12" s="176" t="s">
        <v>3</v>
      </c>
      <c r="B12" s="177"/>
      <c r="C12" s="177"/>
      <c r="D12" s="154"/>
      <c r="E12" s="154"/>
      <c r="F12" s="154"/>
      <c r="G12" s="154"/>
      <c r="H12" s="154"/>
      <c r="I12" s="154"/>
      <c r="J12" s="154"/>
      <c r="K12" s="4"/>
      <c r="L12" s="153">
        <v>14</v>
      </c>
    </row>
    <row r="13" spans="1:12" x14ac:dyDescent="0.25">
      <c r="A13" s="153" t="s">
        <v>29</v>
      </c>
      <c r="B13" s="153">
        <v>2</v>
      </c>
      <c r="C13" s="153">
        <v>2</v>
      </c>
      <c r="D13" s="8"/>
      <c r="E13" s="8"/>
      <c r="F13" s="8"/>
      <c r="G13" s="8"/>
      <c r="H13" s="8"/>
      <c r="I13" s="8">
        <v>2</v>
      </c>
      <c r="J13" s="8"/>
      <c r="K13" s="153">
        <v>1</v>
      </c>
      <c r="L13" s="153"/>
    </row>
    <row r="14" spans="1:12" x14ac:dyDescent="0.25">
      <c r="A14" s="153" t="s">
        <v>30</v>
      </c>
      <c r="B14" s="153"/>
      <c r="C14" s="153"/>
      <c r="D14" s="8"/>
      <c r="E14" s="8"/>
      <c r="F14" s="8"/>
      <c r="G14" s="8"/>
      <c r="H14" s="8"/>
      <c r="I14" s="8"/>
      <c r="J14" s="8"/>
      <c r="K14" s="153"/>
      <c r="L14" s="153"/>
    </row>
    <row r="15" spans="1:12" x14ac:dyDescent="0.25">
      <c r="A15" s="153" t="s">
        <v>8</v>
      </c>
      <c r="B15" s="153"/>
      <c r="C15" s="153"/>
      <c r="D15" s="154"/>
      <c r="E15" s="154"/>
      <c r="F15" s="154"/>
      <c r="G15" s="154"/>
      <c r="H15" s="154"/>
      <c r="I15" s="154"/>
      <c r="J15" s="154"/>
      <c r="K15" s="153"/>
      <c r="L15" s="153"/>
    </row>
    <row r="16" spans="1:12" x14ac:dyDescent="0.25">
      <c r="A16" s="165" t="s">
        <v>4</v>
      </c>
      <c r="B16" s="165"/>
      <c r="C16" s="165"/>
      <c r="D16" s="154"/>
      <c r="E16" s="154"/>
      <c r="F16" s="154"/>
      <c r="G16" s="154"/>
      <c r="H16" s="154"/>
      <c r="I16" s="154"/>
      <c r="J16" s="154"/>
      <c r="K16" s="4"/>
      <c r="L16" s="153">
        <v>16</v>
      </c>
    </row>
    <row r="17" spans="1:12" x14ac:dyDescent="0.25">
      <c r="A17" s="153" t="s">
        <v>22</v>
      </c>
      <c r="B17" s="8"/>
      <c r="C17" s="154"/>
      <c r="D17" s="8"/>
      <c r="E17" s="8"/>
      <c r="F17" s="8"/>
      <c r="G17" s="8"/>
      <c r="H17" s="8"/>
      <c r="I17" s="8"/>
      <c r="J17" s="8"/>
      <c r="K17" s="154"/>
      <c r="L17" s="153"/>
    </row>
    <row r="18" spans="1:12" x14ac:dyDescent="0.25">
      <c r="A18" s="153" t="s">
        <v>31</v>
      </c>
      <c r="B18" s="8"/>
      <c r="C18" s="154"/>
      <c r="D18" s="8"/>
      <c r="E18" s="8"/>
      <c r="F18" s="8"/>
      <c r="G18" s="8"/>
      <c r="H18" s="8"/>
      <c r="I18" s="8"/>
      <c r="J18" s="8"/>
      <c r="K18" s="153"/>
      <c r="L18" s="153"/>
    </row>
    <row r="19" spans="1:12" x14ac:dyDescent="0.25">
      <c r="A19" s="153" t="s">
        <v>8</v>
      </c>
      <c r="B19" s="156"/>
      <c r="C19" s="154"/>
      <c r="D19" s="154"/>
      <c r="E19" s="154"/>
      <c r="F19" s="154"/>
      <c r="G19" s="154"/>
      <c r="H19" s="154"/>
      <c r="I19" s="154"/>
      <c r="J19" s="154"/>
      <c r="K19" s="153"/>
      <c r="L19" s="153"/>
    </row>
    <row r="20" spans="1:12" x14ac:dyDescent="0.25">
      <c r="A20" s="165" t="s">
        <v>5</v>
      </c>
      <c r="B20" s="165"/>
      <c r="C20" s="165"/>
      <c r="D20" s="153"/>
      <c r="E20" s="153"/>
      <c r="F20" s="153"/>
      <c r="G20" s="153"/>
      <c r="H20" s="153"/>
      <c r="I20" s="153"/>
      <c r="J20" s="153"/>
      <c r="K20" s="4"/>
      <c r="L20" s="153">
        <v>16</v>
      </c>
    </row>
    <row r="21" spans="1:12" x14ac:dyDescent="0.25">
      <c r="A21" s="153" t="s">
        <v>0</v>
      </c>
      <c r="B21" s="153">
        <v>1</v>
      </c>
      <c r="C21" s="153"/>
      <c r="D21" s="8"/>
      <c r="E21" s="8"/>
      <c r="F21" s="8"/>
      <c r="G21" s="8"/>
      <c r="H21" s="8">
        <v>1</v>
      </c>
      <c r="I21" s="8"/>
      <c r="J21" s="8"/>
      <c r="K21" s="153"/>
      <c r="L21" s="153"/>
    </row>
    <row r="22" spans="1:12" x14ac:dyDescent="0.25">
      <c r="A22" s="153" t="s">
        <v>6</v>
      </c>
      <c r="B22" s="153"/>
      <c r="C22" s="153"/>
      <c r="D22" s="8"/>
      <c r="E22" s="8"/>
      <c r="F22" s="8"/>
      <c r="G22" s="8"/>
      <c r="H22" s="8"/>
      <c r="I22" s="8"/>
      <c r="J22" s="8"/>
      <c r="K22" s="153"/>
      <c r="L22" s="153"/>
    </row>
    <row r="23" spans="1:12" x14ac:dyDescent="0.25">
      <c r="A23" s="153" t="s">
        <v>48</v>
      </c>
      <c r="B23" s="153"/>
      <c r="C23" s="153"/>
      <c r="D23" s="8"/>
      <c r="E23" s="8"/>
      <c r="F23" s="8"/>
      <c r="G23" s="8"/>
      <c r="H23" s="8"/>
      <c r="I23" s="8"/>
      <c r="J23" s="8"/>
      <c r="K23" s="153">
        <v>3</v>
      </c>
      <c r="L23" s="153"/>
    </row>
    <row r="24" spans="1:12" x14ac:dyDescent="0.25">
      <c r="A24" s="153" t="s">
        <v>7</v>
      </c>
      <c r="B24" s="153"/>
      <c r="C24" s="153"/>
      <c r="D24" s="154"/>
      <c r="E24" s="154"/>
      <c r="F24" s="154"/>
      <c r="G24" s="154"/>
      <c r="H24" s="154"/>
      <c r="I24" s="154"/>
      <c r="J24" s="154"/>
      <c r="K24" s="153"/>
      <c r="L24" s="153"/>
    </row>
    <row r="25" spans="1:12" x14ac:dyDescent="0.25">
      <c r="A25" s="153" t="s">
        <v>8</v>
      </c>
      <c r="B25" s="153"/>
      <c r="C25" s="153"/>
      <c r="D25" s="154"/>
      <c r="E25" s="154"/>
      <c r="F25" s="154"/>
      <c r="G25" s="154"/>
      <c r="H25" s="154"/>
      <c r="I25" s="154"/>
      <c r="J25" s="154"/>
      <c r="K25" s="153"/>
      <c r="L25" s="153"/>
    </row>
    <row r="26" spans="1:12" x14ac:dyDescent="0.25">
      <c r="A26" s="165" t="s">
        <v>9</v>
      </c>
      <c r="B26" s="165"/>
      <c r="C26" s="165"/>
      <c r="D26" s="8"/>
      <c r="E26" s="8"/>
      <c r="F26" s="8"/>
      <c r="G26" s="8"/>
      <c r="H26" s="8"/>
      <c r="I26" s="8"/>
      <c r="J26" s="8"/>
      <c r="K26" s="4"/>
      <c r="L26" s="154">
        <v>4</v>
      </c>
    </row>
    <row r="27" spans="1:12" x14ac:dyDescent="0.25">
      <c r="A27" s="153" t="s">
        <v>10</v>
      </c>
      <c r="B27" s="157"/>
      <c r="C27" s="153"/>
      <c r="D27" s="8"/>
      <c r="E27" s="8"/>
      <c r="F27" s="8"/>
      <c r="G27" s="8"/>
      <c r="H27" s="8"/>
      <c r="I27" s="8"/>
      <c r="J27" s="8"/>
      <c r="K27" s="153"/>
      <c r="L27" s="153"/>
    </row>
    <row r="28" spans="1:12" x14ac:dyDescent="0.25">
      <c r="A28" s="153" t="s">
        <v>34</v>
      </c>
      <c r="B28" s="157"/>
      <c r="C28" s="153"/>
      <c r="D28" s="154"/>
      <c r="E28" s="154"/>
      <c r="F28" s="154"/>
      <c r="G28" s="154"/>
      <c r="H28" s="154"/>
      <c r="I28" s="154"/>
      <c r="J28" s="154"/>
      <c r="K28" s="153"/>
      <c r="L28" s="153"/>
    </row>
    <row r="29" spans="1:12" x14ac:dyDescent="0.25">
      <c r="A29" s="153" t="s">
        <v>8</v>
      </c>
      <c r="B29" s="153"/>
      <c r="C29" s="153"/>
      <c r="D29" s="154"/>
      <c r="E29" s="154"/>
      <c r="F29" s="154"/>
      <c r="G29" s="154"/>
      <c r="H29" s="154"/>
      <c r="I29" s="154"/>
      <c r="J29" s="154"/>
      <c r="K29" s="153"/>
      <c r="L29" s="153"/>
    </row>
    <row r="30" spans="1:12" x14ac:dyDescent="0.25">
      <c r="A30" s="165" t="s">
        <v>11</v>
      </c>
      <c r="B30" s="165"/>
      <c r="C30" s="165"/>
      <c r="D30" s="8"/>
      <c r="E30" s="8"/>
      <c r="F30" s="8"/>
      <c r="G30" s="8"/>
      <c r="H30" s="8"/>
      <c r="I30" s="8"/>
      <c r="J30" s="8"/>
      <c r="K30" s="4"/>
      <c r="L30" s="154">
        <v>13</v>
      </c>
    </row>
    <row r="31" spans="1:12" x14ac:dyDescent="0.25">
      <c r="A31" s="153" t="s">
        <v>12</v>
      </c>
      <c r="B31" s="153"/>
      <c r="C31" s="153"/>
      <c r="D31" s="8"/>
      <c r="E31" s="8"/>
      <c r="F31" s="8"/>
      <c r="G31" s="8"/>
      <c r="H31" s="8"/>
      <c r="I31" s="8"/>
      <c r="J31" s="8"/>
      <c r="K31" s="153"/>
      <c r="L31" s="153"/>
    </row>
    <row r="32" spans="1:12" x14ac:dyDescent="0.25">
      <c r="A32" s="153" t="s">
        <v>18</v>
      </c>
      <c r="B32" s="153"/>
      <c r="C32" s="153"/>
      <c r="D32" s="8"/>
      <c r="E32" s="8"/>
      <c r="F32" s="8"/>
      <c r="G32" s="8"/>
      <c r="H32" s="8"/>
      <c r="I32" s="8"/>
      <c r="J32" s="8"/>
      <c r="K32" s="153"/>
      <c r="L32" s="153"/>
    </row>
    <row r="33" spans="1:12" x14ac:dyDescent="0.25">
      <c r="A33" s="153" t="s">
        <v>19</v>
      </c>
      <c r="B33" s="153"/>
      <c r="C33" s="153"/>
      <c r="D33" s="154"/>
      <c r="E33" s="154"/>
      <c r="F33" s="154"/>
      <c r="G33" s="154"/>
      <c r="H33" s="154"/>
      <c r="I33" s="154"/>
      <c r="J33" s="154"/>
      <c r="K33" s="153"/>
      <c r="L33" s="153"/>
    </row>
    <row r="34" spans="1:12" x14ac:dyDescent="0.25">
      <c r="A34" s="153" t="s">
        <v>8</v>
      </c>
      <c r="B34" s="153"/>
      <c r="C34" s="153"/>
      <c r="D34" s="154"/>
      <c r="E34" s="154"/>
      <c r="F34" s="154"/>
      <c r="G34" s="154"/>
      <c r="H34" s="154"/>
      <c r="I34" s="154"/>
      <c r="J34" s="154"/>
      <c r="K34" s="153"/>
      <c r="L34" s="153"/>
    </row>
    <row r="35" spans="1:12" x14ac:dyDescent="0.25">
      <c r="A35" s="176" t="s">
        <v>13</v>
      </c>
      <c r="B35" s="177"/>
      <c r="C35" s="177"/>
      <c r="D35" s="8"/>
      <c r="E35" s="8"/>
      <c r="F35" s="8"/>
      <c r="G35" s="8"/>
      <c r="H35" s="8"/>
      <c r="I35" s="8"/>
      <c r="J35" s="8"/>
      <c r="K35" s="4"/>
      <c r="L35" s="154">
        <v>13</v>
      </c>
    </row>
    <row r="36" spans="1:12" x14ac:dyDescent="0.25">
      <c r="A36" s="153" t="s">
        <v>15</v>
      </c>
      <c r="B36" s="153">
        <v>1</v>
      </c>
      <c r="C36" s="153">
        <v>1</v>
      </c>
      <c r="D36" s="8"/>
      <c r="E36" s="8"/>
      <c r="F36" s="8"/>
      <c r="G36" s="8"/>
      <c r="H36" s="8"/>
      <c r="I36" s="8"/>
      <c r="J36" s="8">
        <v>1</v>
      </c>
      <c r="K36" s="153">
        <v>2</v>
      </c>
      <c r="L36" s="153"/>
    </row>
    <row r="37" spans="1:12" x14ac:dyDescent="0.25">
      <c r="A37" s="153" t="s">
        <v>14</v>
      </c>
      <c r="B37" s="153"/>
      <c r="C37" s="153"/>
      <c r="D37" s="2"/>
      <c r="E37" s="2"/>
      <c r="F37" s="2"/>
      <c r="G37" s="153"/>
      <c r="H37" s="2"/>
      <c r="I37" s="153"/>
      <c r="J37" s="2"/>
      <c r="K37" s="153"/>
      <c r="L37" s="153"/>
    </row>
    <row r="38" spans="1:12" x14ac:dyDescent="0.25">
      <c r="A38" s="153" t="s">
        <v>37</v>
      </c>
      <c r="B38" s="8"/>
      <c r="C38" s="8"/>
      <c r="D38" s="153"/>
      <c r="E38" s="153"/>
      <c r="F38" s="153"/>
      <c r="G38" s="153"/>
      <c r="H38" s="153"/>
      <c r="I38" s="153"/>
      <c r="J38" s="153"/>
      <c r="K38" s="153"/>
      <c r="L38" s="153"/>
    </row>
    <row r="39" spans="1:12" x14ac:dyDescent="0.25">
      <c r="A39" s="153" t="s">
        <v>8</v>
      </c>
      <c r="B39" s="153"/>
      <c r="C39" s="153"/>
      <c r="D39" s="153"/>
      <c r="E39" s="153"/>
      <c r="F39" s="153"/>
      <c r="G39" s="153"/>
      <c r="H39" s="153"/>
      <c r="I39" s="153"/>
      <c r="J39" s="153"/>
      <c r="K39" s="153"/>
      <c r="L39" s="153"/>
    </row>
    <row r="40" spans="1:12" ht="31.5" x14ac:dyDescent="0.25">
      <c r="A40" s="155" t="s">
        <v>35</v>
      </c>
      <c r="B40" s="153"/>
      <c r="C40" s="153"/>
      <c r="D40" s="153"/>
      <c r="E40" s="153"/>
      <c r="F40" s="153"/>
      <c r="G40" s="153"/>
      <c r="H40" s="153"/>
      <c r="I40" s="153"/>
      <c r="J40" s="153"/>
      <c r="K40" s="153"/>
      <c r="L40" s="2"/>
    </row>
    <row r="41" spans="1:12" x14ac:dyDescent="0.25">
      <c r="A41" s="153" t="s">
        <v>17</v>
      </c>
      <c r="B41" s="153">
        <f>SUM(B3,B4,B5,B6,B7,B8,B10,B11,B13,B14,B15,B17,B18,B19,B21,B22,B23,B24,B25,B27,B29,B28,B31,B32,B33,B34,B36,B37,B38,B39,B40)</f>
        <v>10</v>
      </c>
      <c r="C41" s="153">
        <f>SUM(C3,C4,C5,C6,C7,C8,C10,C11,C13,C14,C15,C17,C18,C19,C21,C22,C23,C24,C27,C28,C29,C31,C32,C33,C34,C36,C37,C38,C39,C40)</f>
        <v>7</v>
      </c>
      <c r="D41" s="153"/>
      <c r="E41" s="153"/>
      <c r="F41" s="153"/>
      <c r="G41" s="153"/>
      <c r="H41" s="153"/>
      <c r="I41" s="153"/>
      <c r="J41" s="153"/>
      <c r="K41" s="153">
        <f>SUM(K3:K40)</f>
        <v>87</v>
      </c>
      <c r="L41" s="153">
        <v>140</v>
      </c>
    </row>
  </sheetData>
  <mergeCells count="13">
    <mergeCell ref="A35:C35"/>
    <mergeCell ref="A9:C9"/>
    <mergeCell ref="A12:C12"/>
    <mergeCell ref="A16:C16"/>
    <mergeCell ref="A20:C20"/>
    <mergeCell ref="A26:C26"/>
    <mergeCell ref="A30:C30"/>
    <mergeCell ref="L1:L2"/>
    <mergeCell ref="A1:A2"/>
    <mergeCell ref="B1:B2"/>
    <mergeCell ref="C1:C2"/>
    <mergeCell ref="D1:J1"/>
    <mergeCell ref="K1:K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zoomScale="55" zoomScaleNormal="55" workbookViewId="0">
      <selection activeCell="P46" sqref="P46"/>
    </sheetView>
  </sheetViews>
  <sheetFormatPr defaultRowHeight="15" x14ac:dyDescent="0.25"/>
  <cols>
    <col min="1" max="1" width="30.140625" style="55" customWidth="1"/>
    <col min="2" max="2" width="14.5703125" style="55" customWidth="1"/>
    <col min="3" max="3" width="20.5703125" style="55" customWidth="1"/>
    <col min="4" max="4" width="18.28515625" style="4" customWidth="1"/>
    <col min="5" max="5" width="15.85546875" style="4" customWidth="1"/>
    <col min="6" max="6" width="22.28515625" style="4" customWidth="1"/>
    <col min="7" max="7" width="24" style="4" customWidth="1"/>
    <col min="8" max="8" width="24.85546875" style="4" customWidth="1"/>
    <col min="9" max="9" width="30.7109375" style="4" customWidth="1"/>
    <col min="10" max="10" width="17.140625" style="4" customWidth="1"/>
    <col min="11" max="11" width="22.85546875" style="55" customWidth="1"/>
    <col min="12" max="12" width="28" style="55" customWidth="1"/>
    <col min="13" max="16384" width="9.140625" style="4"/>
  </cols>
  <sheetData>
    <row r="1" spans="1:12" ht="15.75" customHeight="1"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160" t="s">
        <v>42</v>
      </c>
      <c r="E2" s="158" t="s">
        <v>43</v>
      </c>
      <c r="F2" s="160" t="s">
        <v>45</v>
      </c>
      <c r="G2" s="160" t="s">
        <v>46</v>
      </c>
      <c r="H2" s="160" t="s">
        <v>47</v>
      </c>
      <c r="I2" s="160" t="s">
        <v>41</v>
      </c>
      <c r="J2" s="160" t="s">
        <v>44</v>
      </c>
      <c r="K2" s="171"/>
      <c r="L2" s="167"/>
    </row>
    <row r="3" spans="1:12" ht="15.75" x14ac:dyDescent="0.25">
      <c r="A3" s="158" t="s">
        <v>23</v>
      </c>
      <c r="B3" s="158">
        <v>2</v>
      </c>
      <c r="C3" s="158">
        <v>2</v>
      </c>
      <c r="D3" s="8"/>
      <c r="E3" s="8"/>
      <c r="F3" s="8"/>
      <c r="G3" s="8"/>
      <c r="H3" s="8"/>
      <c r="I3" s="8">
        <v>2</v>
      </c>
      <c r="J3" s="8"/>
      <c r="K3" s="158">
        <v>2</v>
      </c>
      <c r="L3" s="158">
        <v>9</v>
      </c>
    </row>
    <row r="4" spans="1:12" ht="15.75" x14ac:dyDescent="0.25">
      <c r="A4" s="158" t="s">
        <v>24</v>
      </c>
      <c r="B4" s="158">
        <v>1</v>
      </c>
      <c r="C4" s="158">
        <v>1</v>
      </c>
      <c r="D4" s="8"/>
      <c r="E4" s="8"/>
      <c r="F4" s="8"/>
      <c r="G4" s="8"/>
      <c r="H4" s="8"/>
      <c r="I4" s="8">
        <v>1</v>
      </c>
      <c r="J4" s="8"/>
      <c r="K4" s="158">
        <v>1</v>
      </c>
      <c r="L4" s="158">
        <v>11</v>
      </c>
    </row>
    <row r="5" spans="1:12" ht="15.75" x14ac:dyDescent="0.25">
      <c r="A5" s="158" t="s">
        <v>25</v>
      </c>
      <c r="B5" s="158"/>
      <c r="C5" s="158"/>
      <c r="D5" s="8"/>
      <c r="E5" s="8"/>
      <c r="F5" s="8"/>
      <c r="G5" s="8"/>
      <c r="H5" s="8"/>
      <c r="I5" s="8"/>
      <c r="J5" s="8"/>
      <c r="K5" s="158"/>
      <c r="L5" s="158">
        <v>14</v>
      </c>
    </row>
    <row r="6" spans="1:12" ht="15.75" x14ac:dyDescent="0.25">
      <c r="A6" s="158" t="s">
        <v>26</v>
      </c>
      <c r="B6" s="158">
        <v>1</v>
      </c>
      <c r="C6" s="158"/>
      <c r="D6" s="8"/>
      <c r="E6" s="8"/>
      <c r="F6" s="8"/>
      <c r="G6" s="8"/>
      <c r="H6" s="8">
        <v>1</v>
      </c>
      <c r="I6" s="8"/>
      <c r="J6" s="8"/>
      <c r="K6" s="158"/>
      <c r="L6" s="158">
        <v>10</v>
      </c>
    </row>
    <row r="7" spans="1:12" ht="15.75" x14ac:dyDescent="0.25">
      <c r="A7" s="158" t="s">
        <v>27</v>
      </c>
      <c r="B7" s="158"/>
      <c r="C7" s="158"/>
      <c r="D7" s="8"/>
      <c r="E7" s="8"/>
      <c r="F7" s="8"/>
      <c r="G7" s="8"/>
      <c r="H7" s="8"/>
      <c r="I7" s="8"/>
      <c r="J7" s="8"/>
      <c r="K7" s="158"/>
      <c r="L7" s="158">
        <v>2</v>
      </c>
    </row>
    <row r="8" spans="1:12" ht="15.75" x14ac:dyDescent="0.25">
      <c r="A8" s="158" t="s">
        <v>28</v>
      </c>
      <c r="B8" s="158">
        <v>3</v>
      </c>
      <c r="C8" s="158">
        <v>1</v>
      </c>
      <c r="D8" s="8"/>
      <c r="E8" s="8"/>
      <c r="F8" s="8"/>
      <c r="G8" s="8"/>
      <c r="H8" s="8">
        <v>2</v>
      </c>
      <c r="I8" s="8">
        <v>1</v>
      </c>
      <c r="J8" s="8"/>
      <c r="K8" s="158">
        <v>80</v>
      </c>
      <c r="L8" s="158">
        <v>12</v>
      </c>
    </row>
    <row r="9" spans="1:12" ht="15.75" x14ac:dyDescent="0.25">
      <c r="A9" s="165" t="s">
        <v>1</v>
      </c>
      <c r="B9" s="165"/>
      <c r="C9" s="165"/>
      <c r="D9" s="159"/>
      <c r="E9" s="159"/>
      <c r="F9" s="159"/>
      <c r="G9" s="159"/>
      <c r="H9" s="159"/>
      <c r="I9" s="159"/>
      <c r="J9" s="159"/>
      <c r="K9" s="4"/>
      <c r="L9" s="158">
        <v>6</v>
      </c>
    </row>
    <row r="10" spans="1:12" ht="15.75" x14ac:dyDescent="0.25">
      <c r="A10" s="158" t="s">
        <v>2</v>
      </c>
      <c r="B10" s="158"/>
      <c r="C10" s="158"/>
      <c r="D10" s="8"/>
      <c r="E10" s="8"/>
      <c r="F10" s="8"/>
      <c r="G10" s="8"/>
      <c r="H10" s="8"/>
      <c r="I10" s="8"/>
      <c r="J10" s="8"/>
      <c r="K10" s="158"/>
      <c r="L10" s="158"/>
    </row>
    <row r="11" spans="1:12" ht="15.75" x14ac:dyDescent="0.25">
      <c r="A11" s="158" t="s">
        <v>8</v>
      </c>
      <c r="B11" s="158"/>
      <c r="C11" s="158"/>
      <c r="D11" s="8"/>
      <c r="E11" s="8"/>
      <c r="F11" s="8"/>
      <c r="G11" s="8"/>
      <c r="H11" s="8"/>
      <c r="I11" s="8"/>
      <c r="J11" s="8"/>
      <c r="K11" s="158"/>
      <c r="L11" s="158"/>
    </row>
    <row r="12" spans="1:12" ht="15.75" x14ac:dyDescent="0.25">
      <c r="A12" s="176" t="s">
        <v>3</v>
      </c>
      <c r="B12" s="177"/>
      <c r="C12" s="177"/>
      <c r="D12" s="159"/>
      <c r="E12" s="159"/>
      <c r="F12" s="159"/>
      <c r="G12" s="159"/>
      <c r="H12" s="159"/>
      <c r="I12" s="159"/>
      <c r="J12" s="159"/>
      <c r="K12" s="4"/>
      <c r="L12" s="158">
        <v>14</v>
      </c>
    </row>
    <row r="13" spans="1:12" ht="15.75" x14ac:dyDescent="0.25">
      <c r="A13" s="158" t="s">
        <v>29</v>
      </c>
      <c r="B13" s="158">
        <v>1</v>
      </c>
      <c r="C13" s="158"/>
      <c r="D13" s="8"/>
      <c r="E13" s="8"/>
      <c r="F13" s="8"/>
      <c r="G13" s="8"/>
      <c r="H13" s="8">
        <v>1</v>
      </c>
      <c r="I13" s="8"/>
      <c r="J13" s="8"/>
      <c r="K13" s="158">
        <v>1</v>
      </c>
      <c r="L13" s="158"/>
    </row>
    <row r="14" spans="1:12" ht="15.75" x14ac:dyDescent="0.25">
      <c r="A14" s="158" t="s">
        <v>30</v>
      </c>
      <c r="B14" s="158"/>
      <c r="C14" s="158"/>
      <c r="D14" s="8"/>
      <c r="E14" s="8"/>
      <c r="F14" s="8"/>
      <c r="G14" s="8"/>
      <c r="H14" s="8"/>
      <c r="I14" s="8"/>
      <c r="J14" s="8"/>
      <c r="K14" s="158"/>
      <c r="L14" s="158"/>
    </row>
    <row r="15" spans="1:12" ht="15.75" x14ac:dyDescent="0.25">
      <c r="A15" s="158" t="s">
        <v>8</v>
      </c>
      <c r="B15" s="158"/>
      <c r="C15" s="158"/>
      <c r="D15" s="159"/>
      <c r="E15" s="159"/>
      <c r="F15" s="159"/>
      <c r="G15" s="159"/>
      <c r="H15" s="159"/>
      <c r="I15" s="159"/>
      <c r="J15" s="159"/>
      <c r="K15" s="158"/>
      <c r="L15" s="158"/>
    </row>
    <row r="16" spans="1:12" ht="15.75" x14ac:dyDescent="0.25">
      <c r="A16" s="165" t="s">
        <v>4</v>
      </c>
      <c r="B16" s="165"/>
      <c r="C16" s="165"/>
      <c r="D16" s="159"/>
      <c r="E16" s="159"/>
      <c r="F16" s="159"/>
      <c r="G16" s="159"/>
      <c r="H16" s="159"/>
      <c r="I16" s="159"/>
      <c r="J16" s="159"/>
      <c r="K16" s="4"/>
      <c r="L16" s="158">
        <v>16</v>
      </c>
    </row>
    <row r="17" spans="1:12" ht="15.75" x14ac:dyDescent="0.25">
      <c r="A17" s="158" t="s">
        <v>22</v>
      </c>
      <c r="B17" s="8"/>
      <c r="C17" s="159"/>
      <c r="D17" s="8"/>
      <c r="E17" s="8"/>
      <c r="F17" s="8"/>
      <c r="G17" s="8"/>
      <c r="H17" s="8"/>
      <c r="I17" s="8"/>
      <c r="J17" s="8"/>
      <c r="K17" s="159"/>
      <c r="L17" s="158"/>
    </row>
    <row r="18" spans="1:12" ht="15.75" x14ac:dyDescent="0.25">
      <c r="A18" s="158" t="s">
        <v>31</v>
      </c>
      <c r="B18" s="8"/>
      <c r="C18" s="159"/>
      <c r="D18" s="8"/>
      <c r="E18" s="8"/>
      <c r="F18" s="8"/>
      <c r="G18" s="8"/>
      <c r="H18" s="8"/>
      <c r="I18" s="8"/>
      <c r="J18" s="8"/>
      <c r="K18" s="158"/>
      <c r="L18" s="158"/>
    </row>
    <row r="19" spans="1:12" ht="15.75" x14ac:dyDescent="0.25">
      <c r="A19" s="158" t="s">
        <v>8</v>
      </c>
      <c r="B19" s="161"/>
      <c r="C19" s="159"/>
      <c r="D19" s="159"/>
      <c r="E19" s="159"/>
      <c r="F19" s="159"/>
      <c r="G19" s="159"/>
      <c r="H19" s="159"/>
      <c r="I19" s="159"/>
      <c r="J19" s="159"/>
      <c r="K19" s="158"/>
      <c r="L19" s="158"/>
    </row>
    <row r="20" spans="1:12" ht="15.75" x14ac:dyDescent="0.25">
      <c r="A20" s="165" t="s">
        <v>5</v>
      </c>
      <c r="B20" s="165"/>
      <c r="C20" s="165"/>
      <c r="D20" s="158"/>
      <c r="E20" s="158"/>
      <c r="F20" s="158"/>
      <c r="G20" s="158"/>
      <c r="H20" s="158"/>
      <c r="I20" s="158"/>
      <c r="J20" s="158"/>
      <c r="K20" s="4"/>
      <c r="L20" s="158">
        <v>16</v>
      </c>
    </row>
    <row r="21" spans="1:12" ht="15.75" x14ac:dyDescent="0.25">
      <c r="A21" s="158" t="s">
        <v>0</v>
      </c>
      <c r="B21" s="158"/>
      <c r="C21" s="158"/>
      <c r="D21" s="8"/>
      <c r="E21" s="8"/>
      <c r="F21" s="8"/>
      <c r="G21" s="8"/>
      <c r="H21" s="8"/>
      <c r="I21" s="8"/>
      <c r="J21" s="8"/>
      <c r="K21" s="158"/>
      <c r="L21" s="158"/>
    </row>
    <row r="22" spans="1:12" ht="15.75" x14ac:dyDescent="0.25">
      <c r="A22" s="158" t="s">
        <v>6</v>
      </c>
      <c r="B22" s="158"/>
      <c r="C22" s="158"/>
      <c r="D22" s="8"/>
      <c r="E22" s="8"/>
      <c r="F22" s="8"/>
      <c r="G22" s="8"/>
      <c r="H22" s="8"/>
      <c r="I22" s="8"/>
      <c r="J22" s="8"/>
      <c r="K22" s="158"/>
      <c r="L22" s="158"/>
    </row>
    <row r="23" spans="1:12" ht="15.75" x14ac:dyDescent="0.25">
      <c r="A23" s="158" t="s">
        <v>48</v>
      </c>
      <c r="B23" s="158"/>
      <c r="C23" s="158"/>
      <c r="D23" s="8"/>
      <c r="E23" s="8"/>
      <c r="F23" s="8"/>
      <c r="G23" s="8"/>
      <c r="H23" s="8"/>
      <c r="I23" s="8"/>
      <c r="J23" s="8"/>
      <c r="K23" s="158">
        <v>3</v>
      </c>
      <c r="L23" s="158"/>
    </row>
    <row r="24" spans="1:12" ht="15.75" x14ac:dyDescent="0.25">
      <c r="A24" s="158" t="s">
        <v>7</v>
      </c>
      <c r="B24" s="158"/>
      <c r="C24" s="158"/>
      <c r="D24" s="159"/>
      <c r="E24" s="159"/>
      <c r="F24" s="159"/>
      <c r="G24" s="159"/>
      <c r="H24" s="159"/>
      <c r="I24" s="159"/>
      <c r="J24" s="159"/>
      <c r="K24" s="158"/>
      <c r="L24" s="158"/>
    </row>
    <row r="25" spans="1:12" ht="15.75" x14ac:dyDescent="0.25">
      <c r="A25" s="158" t="s">
        <v>8</v>
      </c>
      <c r="B25" s="158"/>
      <c r="C25" s="158"/>
      <c r="D25" s="159"/>
      <c r="E25" s="159"/>
      <c r="F25" s="159"/>
      <c r="G25" s="159"/>
      <c r="H25" s="159"/>
      <c r="I25" s="159"/>
      <c r="J25" s="159"/>
      <c r="K25" s="158"/>
      <c r="L25" s="158"/>
    </row>
    <row r="26" spans="1:12" ht="15.75" x14ac:dyDescent="0.25">
      <c r="A26" s="165" t="s">
        <v>9</v>
      </c>
      <c r="B26" s="165"/>
      <c r="C26" s="165"/>
      <c r="D26" s="8"/>
      <c r="E26" s="8"/>
      <c r="F26" s="8"/>
      <c r="G26" s="8"/>
      <c r="H26" s="8"/>
      <c r="I26" s="8"/>
      <c r="J26" s="8"/>
      <c r="K26" s="4"/>
      <c r="L26" s="159">
        <v>4</v>
      </c>
    </row>
    <row r="27" spans="1:12" ht="15.75" x14ac:dyDescent="0.25">
      <c r="A27" s="158" t="s">
        <v>10</v>
      </c>
      <c r="B27" s="162"/>
      <c r="C27" s="158"/>
      <c r="D27" s="8"/>
      <c r="E27" s="8"/>
      <c r="F27" s="8"/>
      <c r="G27" s="8"/>
      <c r="H27" s="8"/>
      <c r="I27" s="8"/>
      <c r="J27" s="8"/>
      <c r="K27" s="158"/>
      <c r="L27" s="158"/>
    </row>
    <row r="28" spans="1:12" ht="15.75" x14ac:dyDescent="0.25">
      <c r="A28" s="158" t="s">
        <v>34</v>
      </c>
      <c r="B28" s="162"/>
      <c r="C28" s="158"/>
      <c r="D28" s="159"/>
      <c r="E28" s="159"/>
      <c r="F28" s="159"/>
      <c r="G28" s="159"/>
      <c r="H28" s="159"/>
      <c r="I28" s="159"/>
      <c r="J28" s="159"/>
      <c r="K28" s="158"/>
      <c r="L28" s="158"/>
    </row>
    <row r="29" spans="1:12" ht="15.75" x14ac:dyDescent="0.25">
      <c r="A29" s="158" t="s">
        <v>8</v>
      </c>
      <c r="B29" s="158"/>
      <c r="C29" s="158"/>
      <c r="D29" s="159"/>
      <c r="E29" s="159"/>
      <c r="F29" s="159"/>
      <c r="G29" s="159"/>
      <c r="H29" s="159"/>
      <c r="I29" s="159"/>
      <c r="J29" s="159"/>
      <c r="K29" s="158"/>
      <c r="L29" s="158"/>
    </row>
    <row r="30" spans="1:12" ht="15.75" x14ac:dyDescent="0.25">
      <c r="A30" s="165" t="s">
        <v>11</v>
      </c>
      <c r="B30" s="165"/>
      <c r="C30" s="165"/>
      <c r="D30" s="8"/>
      <c r="E30" s="8"/>
      <c r="F30" s="8"/>
      <c r="G30" s="8"/>
      <c r="H30" s="8"/>
      <c r="I30" s="8"/>
      <c r="J30" s="8"/>
      <c r="K30" s="4"/>
      <c r="L30" s="159">
        <v>13</v>
      </c>
    </row>
    <row r="31" spans="1:12" ht="15.75" x14ac:dyDescent="0.25">
      <c r="A31" s="158" t="s">
        <v>12</v>
      </c>
      <c r="B31" s="158"/>
      <c r="C31" s="158"/>
      <c r="D31" s="8"/>
      <c r="E31" s="8"/>
      <c r="F31" s="8"/>
      <c r="G31" s="8"/>
      <c r="H31" s="8"/>
      <c r="I31" s="8"/>
      <c r="J31" s="8"/>
      <c r="K31" s="158"/>
      <c r="L31" s="158"/>
    </row>
    <row r="32" spans="1:12" ht="15.75" x14ac:dyDescent="0.25">
      <c r="A32" s="158" t="s">
        <v>18</v>
      </c>
      <c r="B32" s="158"/>
      <c r="C32" s="158"/>
      <c r="D32" s="8"/>
      <c r="E32" s="8"/>
      <c r="F32" s="8"/>
      <c r="G32" s="8"/>
      <c r="H32" s="8"/>
      <c r="I32" s="8"/>
      <c r="J32" s="8"/>
      <c r="K32" s="158"/>
      <c r="L32" s="158"/>
    </row>
    <row r="33" spans="1:12" ht="15.75" x14ac:dyDescent="0.25">
      <c r="A33" s="158" t="s">
        <v>19</v>
      </c>
      <c r="B33" s="158"/>
      <c r="C33" s="158"/>
      <c r="D33" s="159"/>
      <c r="E33" s="159"/>
      <c r="F33" s="159"/>
      <c r="G33" s="159"/>
      <c r="H33" s="159"/>
      <c r="I33" s="159"/>
      <c r="J33" s="159"/>
      <c r="K33" s="158"/>
      <c r="L33" s="158"/>
    </row>
    <row r="34" spans="1:12" ht="15.75" x14ac:dyDescent="0.25">
      <c r="A34" s="158" t="s">
        <v>8</v>
      </c>
      <c r="B34" s="158"/>
      <c r="C34" s="158"/>
      <c r="D34" s="159"/>
      <c r="E34" s="159"/>
      <c r="F34" s="159"/>
      <c r="G34" s="159"/>
      <c r="H34" s="159"/>
      <c r="I34" s="159"/>
      <c r="J34" s="159"/>
      <c r="K34" s="158"/>
      <c r="L34" s="158"/>
    </row>
    <row r="35" spans="1:12" ht="15.75" x14ac:dyDescent="0.25">
      <c r="A35" s="176" t="s">
        <v>13</v>
      </c>
      <c r="B35" s="177"/>
      <c r="C35" s="177"/>
      <c r="D35" s="8"/>
      <c r="E35" s="8"/>
      <c r="F35" s="8"/>
      <c r="G35" s="8"/>
      <c r="H35" s="8"/>
      <c r="I35" s="8"/>
      <c r="J35" s="8"/>
      <c r="K35" s="4"/>
      <c r="L35" s="159">
        <v>13</v>
      </c>
    </row>
    <row r="36" spans="1:12" ht="15.75" x14ac:dyDescent="0.25">
      <c r="A36" s="158" t="s">
        <v>15</v>
      </c>
      <c r="B36" s="158"/>
      <c r="C36" s="158"/>
      <c r="D36" s="8"/>
      <c r="E36" s="8"/>
      <c r="F36" s="8"/>
      <c r="G36" s="8"/>
      <c r="H36" s="8"/>
      <c r="I36" s="8"/>
      <c r="J36" s="8"/>
      <c r="K36" s="158">
        <v>2</v>
      </c>
      <c r="L36" s="158"/>
    </row>
    <row r="37" spans="1:12" ht="15.75" x14ac:dyDescent="0.25">
      <c r="A37" s="158" t="s">
        <v>14</v>
      </c>
      <c r="B37" s="158"/>
      <c r="C37" s="158"/>
      <c r="D37" s="2"/>
      <c r="E37" s="2"/>
      <c r="F37" s="2"/>
      <c r="G37" s="158"/>
      <c r="H37" s="2"/>
      <c r="I37" s="158"/>
      <c r="J37" s="2"/>
      <c r="K37" s="158"/>
      <c r="L37" s="158"/>
    </row>
    <row r="38" spans="1:12" ht="15.75" x14ac:dyDescent="0.25">
      <c r="A38" s="158" t="s">
        <v>37</v>
      </c>
      <c r="B38" s="8"/>
      <c r="C38" s="8"/>
      <c r="D38" s="158"/>
      <c r="E38" s="158"/>
      <c r="F38" s="158"/>
      <c r="G38" s="158"/>
      <c r="H38" s="158"/>
      <c r="I38" s="158"/>
      <c r="J38" s="158"/>
      <c r="K38" s="158"/>
      <c r="L38" s="158"/>
    </row>
    <row r="39" spans="1:12" ht="15.75" x14ac:dyDescent="0.25">
      <c r="A39" s="158" t="s">
        <v>8</v>
      </c>
      <c r="B39" s="158"/>
      <c r="C39" s="158"/>
      <c r="D39" s="158"/>
      <c r="E39" s="158"/>
      <c r="F39" s="158"/>
      <c r="G39" s="158"/>
      <c r="H39" s="158"/>
      <c r="I39" s="158"/>
      <c r="J39" s="158"/>
      <c r="K39" s="158"/>
      <c r="L39" s="158"/>
    </row>
    <row r="40" spans="1:12" ht="31.5" x14ac:dyDescent="0.25">
      <c r="A40" s="160" t="s">
        <v>35</v>
      </c>
      <c r="B40" s="158"/>
      <c r="C40" s="158"/>
      <c r="D40" s="158"/>
      <c r="E40" s="158"/>
      <c r="F40" s="158"/>
      <c r="G40" s="158"/>
      <c r="H40" s="158"/>
      <c r="I40" s="158"/>
      <c r="J40" s="158"/>
      <c r="K40" s="158"/>
      <c r="L40" s="2"/>
    </row>
    <row r="41" spans="1:12" ht="15.75" x14ac:dyDescent="0.25">
      <c r="A41" s="158" t="s">
        <v>17</v>
      </c>
      <c r="B41" s="158">
        <f>SUM(B3,B4,B5,B6,B7,B8,B10,B11,B13,B14,B15,B17,B18,B19,B21,B22,B23,B24,B25,B27,B29,B28,B31,B32,B33,B34,B36,B37,B38,B39,B40)</f>
        <v>8</v>
      </c>
      <c r="C41" s="158">
        <f>SUM(C3,C4,C5,C6,C7,C8,C10,C11,C13,C14,C15,C17,C18,C19,C21,C22,C23,C24,C27,C28,C29,C31,C32,C33,C34,C36,C37,C38,C39,C40)</f>
        <v>4</v>
      </c>
      <c r="D41" s="158"/>
      <c r="E41" s="158"/>
      <c r="F41" s="158"/>
      <c r="G41" s="158"/>
      <c r="H41" s="158"/>
      <c r="I41" s="158"/>
      <c r="J41" s="158"/>
      <c r="K41" s="158">
        <f>SUM(K3:K40)</f>
        <v>89</v>
      </c>
      <c r="L41" s="158">
        <v>140</v>
      </c>
    </row>
  </sheetData>
  <mergeCells count="13">
    <mergeCell ref="A35:C35"/>
    <mergeCell ref="A9:C9"/>
    <mergeCell ref="A12:C12"/>
    <mergeCell ref="A16:C16"/>
    <mergeCell ref="A20:C20"/>
    <mergeCell ref="A26:C26"/>
    <mergeCell ref="A30:C30"/>
    <mergeCell ref="A1:A2"/>
    <mergeCell ref="B1:B2"/>
    <mergeCell ref="C1:C2"/>
    <mergeCell ref="D1:J1"/>
    <mergeCell ref="K1:K2"/>
    <mergeCell ref="L1: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70" zoomScaleNormal="70" workbookViewId="0">
      <selection activeCell="P21" sqref="P21"/>
    </sheetView>
  </sheetViews>
  <sheetFormatPr defaultRowHeight="15.75" x14ac:dyDescent="0.25"/>
  <cols>
    <col min="1" max="1" width="30.140625" style="18" customWidth="1"/>
    <col min="2" max="2" width="14.5703125" style="10" customWidth="1"/>
    <col min="3" max="3" width="23.28515625" style="18" customWidth="1"/>
    <col min="4" max="8" width="21.42578125" style="55" customWidth="1"/>
    <col min="9" max="10" width="42.85546875" style="55" customWidth="1"/>
    <col min="11" max="11" width="22.5703125" style="55" customWidth="1"/>
    <col min="12" max="16384" width="9.140625" style="4"/>
  </cols>
  <sheetData>
    <row r="1" spans="1:11" x14ac:dyDescent="0.25">
      <c r="A1" s="167" t="s">
        <v>16</v>
      </c>
      <c r="B1" s="169" t="s">
        <v>20</v>
      </c>
      <c r="C1" s="163" t="s">
        <v>39</v>
      </c>
      <c r="D1" s="172" t="s">
        <v>40</v>
      </c>
      <c r="E1" s="173"/>
      <c r="F1" s="173"/>
      <c r="G1" s="173"/>
      <c r="H1" s="173"/>
      <c r="I1" s="173"/>
      <c r="J1" s="174"/>
      <c r="K1" s="167" t="s">
        <v>21</v>
      </c>
    </row>
    <row r="2" spans="1:11" ht="78.75" x14ac:dyDescent="0.25">
      <c r="A2" s="168"/>
      <c r="B2" s="170"/>
      <c r="C2" s="171"/>
      <c r="D2" s="53" t="s">
        <v>42</v>
      </c>
      <c r="E2" s="54" t="s">
        <v>43</v>
      </c>
      <c r="F2" s="53" t="s">
        <v>45</v>
      </c>
      <c r="G2" s="53" t="s">
        <v>46</v>
      </c>
      <c r="H2" s="53" t="s">
        <v>47</v>
      </c>
      <c r="I2" s="53" t="s">
        <v>41</v>
      </c>
      <c r="J2" s="53" t="s">
        <v>44</v>
      </c>
      <c r="K2" s="167"/>
    </row>
    <row r="3" spans="1:11" x14ac:dyDescent="0.25">
      <c r="A3" s="16" t="s">
        <v>23</v>
      </c>
      <c r="B3" s="23">
        <v>32</v>
      </c>
      <c r="C3" s="8">
        <v>20</v>
      </c>
      <c r="D3" s="8"/>
      <c r="E3" s="8"/>
      <c r="F3" s="8"/>
      <c r="G3" s="8"/>
      <c r="H3" s="8">
        <v>10</v>
      </c>
      <c r="I3" s="8">
        <v>20</v>
      </c>
      <c r="J3" s="8">
        <v>2</v>
      </c>
      <c r="K3" s="54">
        <v>9</v>
      </c>
    </row>
    <row r="4" spans="1:11" x14ac:dyDescent="0.25">
      <c r="A4" s="16" t="s">
        <v>24</v>
      </c>
      <c r="B4" s="23">
        <v>3</v>
      </c>
      <c r="C4" s="8">
        <v>3</v>
      </c>
      <c r="D4" s="8"/>
      <c r="E4" s="8"/>
      <c r="F4" s="8"/>
      <c r="G4" s="8"/>
      <c r="H4" s="8"/>
      <c r="I4" s="8">
        <v>3</v>
      </c>
      <c r="J4" s="8"/>
      <c r="K4" s="54">
        <v>11</v>
      </c>
    </row>
    <row r="5" spans="1:11" x14ac:dyDescent="0.25">
      <c r="A5" s="16" t="s">
        <v>25</v>
      </c>
      <c r="B5" s="23">
        <v>6</v>
      </c>
      <c r="C5" s="8">
        <v>4</v>
      </c>
      <c r="D5" s="8"/>
      <c r="E5" s="8"/>
      <c r="F5" s="8"/>
      <c r="G5" s="8"/>
      <c r="H5" s="8">
        <v>2</v>
      </c>
      <c r="I5" s="8">
        <v>4</v>
      </c>
      <c r="J5" s="8"/>
      <c r="K5" s="54">
        <v>14</v>
      </c>
    </row>
    <row r="6" spans="1:11" x14ac:dyDescent="0.25">
      <c r="A6" s="16" t="s">
        <v>26</v>
      </c>
      <c r="B6" s="23">
        <v>10</v>
      </c>
      <c r="C6" s="8">
        <v>5</v>
      </c>
      <c r="D6" s="8"/>
      <c r="E6" s="8"/>
      <c r="F6" s="8"/>
      <c r="G6" s="8"/>
      <c r="H6" s="8">
        <v>5</v>
      </c>
      <c r="I6" s="8">
        <v>5</v>
      </c>
      <c r="J6" s="8"/>
      <c r="K6" s="54">
        <v>10</v>
      </c>
    </row>
    <row r="7" spans="1:11" x14ac:dyDescent="0.25">
      <c r="A7" s="16" t="s">
        <v>27</v>
      </c>
      <c r="B7" s="23">
        <v>3</v>
      </c>
      <c r="C7" s="8"/>
      <c r="D7" s="8"/>
      <c r="E7" s="8">
        <v>2</v>
      </c>
      <c r="F7" s="8"/>
      <c r="G7" s="8"/>
      <c r="H7" s="8">
        <v>1</v>
      </c>
      <c r="I7" s="8"/>
      <c r="J7" s="8"/>
      <c r="K7" s="54">
        <v>2</v>
      </c>
    </row>
    <row r="8" spans="1:11" x14ac:dyDescent="0.25">
      <c r="A8" s="16" t="s">
        <v>28</v>
      </c>
      <c r="B8" s="23">
        <v>97</v>
      </c>
      <c r="C8" s="8">
        <v>50</v>
      </c>
      <c r="D8" s="8"/>
      <c r="E8" s="8">
        <v>3</v>
      </c>
      <c r="F8" s="8"/>
      <c r="G8" s="8"/>
      <c r="H8" s="8">
        <v>42</v>
      </c>
      <c r="I8" s="8">
        <v>50</v>
      </c>
      <c r="J8" s="8">
        <v>2</v>
      </c>
      <c r="K8" s="54">
        <v>12</v>
      </c>
    </row>
    <row r="9" spans="1:11" x14ac:dyDescent="0.25">
      <c r="A9" s="165" t="s">
        <v>1</v>
      </c>
      <c r="B9" s="166"/>
      <c r="C9" s="166"/>
      <c r="D9" s="56"/>
      <c r="E9" s="56"/>
      <c r="F9" s="56"/>
      <c r="G9" s="56"/>
      <c r="H9" s="56"/>
      <c r="I9" s="56"/>
      <c r="J9" s="56"/>
      <c r="K9" s="54">
        <v>6</v>
      </c>
    </row>
    <row r="10" spans="1:11" x14ac:dyDescent="0.25">
      <c r="A10" s="16" t="s">
        <v>2</v>
      </c>
      <c r="B10" s="8"/>
      <c r="C10" s="8"/>
      <c r="D10" s="8"/>
      <c r="E10" s="8"/>
      <c r="F10" s="8"/>
      <c r="G10" s="8"/>
      <c r="H10" s="8"/>
      <c r="I10" s="8"/>
      <c r="J10" s="8"/>
      <c r="K10" s="54"/>
    </row>
    <row r="11" spans="1:11" x14ac:dyDescent="0.25">
      <c r="A11" s="16" t="s">
        <v>8</v>
      </c>
      <c r="B11" s="19"/>
      <c r="C11" s="8"/>
      <c r="D11" s="8"/>
      <c r="E11" s="8"/>
      <c r="F11" s="8"/>
      <c r="G11" s="8"/>
      <c r="H11" s="8"/>
      <c r="I11" s="8"/>
      <c r="J11" s="8"/>
      <c r="K11" s="54"/>
    </row>
    <row r="12" spans="1:11" x14ac:dyDescent="0.25">
      <c r="A12" s="165" t="s">
        <v>3</v>
      </c>
      <c r="B12" s="166"/>
      <c r="C12" s="166"/>
      <c r="D12" s="56"/>
      <c r="E12" s="56"/>
      <c r="F12" s="56"/>
      <c r="G12" s="56"/>
      <c r="H12" s="56"/>
      <c r="I12" s="56"/>
      <c r="J12" s="56"/>
      <c r="K12" s="54">
        <v>14</v>
      </c>
    </row>
    <row r="13" spans="1:11" x14ac:dyDescent="0.25">
      <c r="A13" s="16" t="s">
        <v>29</v>
      </c>
      <c r="B13" s="23">
        <v>19</v>
      </c>
      <c r="C13" s="8">
        <v>10</v>
      </c>
      <c r="D13" s="8"/>
      <c r="E13" s="8">
        <v>2</v>
      </c>
      <c r="F13" s="8"/>
      <c r="G13" s="8"/>
      <c r="H13" s="8">
        <v>7</v>
      </c>
      <c r="I13" s="8">
        <v>10</v>
      </c>
      <c r="J13" s="8"/>
      <c r="K13" s="54"/>
    </row>
    <row r="14" spans="1:11" x14ac:dyDescent="0.25">
      <c r="A14" s="16" t="s">
        <v>30</v>
      </c>
      <c r="B14" s="23">
        <v>1</v>
      </c>
      <c r="C14" s="8">
        <v>1</v>
      </c>
      <c r="D14" s="8"/>
      <c r="E14" s="8"/>
      <c r="F14" s="8"/>
      <c r="G14" s="8"/>
      <c r="H14" s="8"/>
      <c r="I14" s="8">
        <v>1</v>
      </c>
      <c r="J14" s="8"/>
      <c r="K14" s="54"/>
    </row>
    <row r="15" spans="1:11" x14ac:dyDescent="0.25">
      <c r="A15" s="16" t="s">
        <v>8</v>
      </c>
      <c r="B15" s="19"/>
      <c r="C15" s="17"/>
      <c r="D15" s="56"/>
      <c r="E15" s="56"/>
      <c r="F15" s="56"/>
      <c r="G15" s="56"/>
      <c r="H15" s="56"/>
      <c r="I15" s="56"/>
      <c r="J15" s="56"/>
      <c r="K15" s="54"/>
    </row>
    <row r="16" spans="1:11" x14ac:dyDescent="0.25">
      <c r="A16" s="165" t="s">
        <v>4</v>
      </c>
      <c r="B16" s="166"/>
      <c r="C16" s="166"/>
      <c r="D16" s="56"/>
      <c r="E16" s="56"/>
      <c r="F16" s="56"/>
      <c r="G16" s="56"/>
      <c r="H16" s="56"/>
      <c r="I16" s="56"/>
      <c r="J16" s="56"/>
      <c r="K16" s="54">
        <v>16</v>
      </c>
    </row>
    <row r="17" spans="1:11" x14ac:dyDescent="0.25">
      <c r="A17" s="16" t="s">
        <v>22</v>
      </c>
      <c r="B17" s="8"/>
      <c r="C17" s="8"/>
      <c r="D17" s="8"/>
      <c r="E17" s="8"/>
      <c r="F17" s="8"/>
      <c r="G17" s="8"/>
      <c r="H17" s="8"/>
      <c r="I17" s="8"/>
      <c r="J17" s="8"/>
      <c r="K17" s="54"/>
    </row>
    <row r="18" spans="1:11" x14ac:dyDescent="0.25">
      <c r="A18" s="16" t="s">
        <v>31</v>
      </c>
      <c r="B18" s="8"/>
      <c r="C18" s="8"/>
      <c r="D18" s="8"/>
      <c r="E18" s="8"/>
      <c r="F18" s="8"/>
      <c r="G18" s="8"/>
      <c r="H18" s="8"/>
      <c r="I18" s="8"/>
      <c r="J18" s="8"/>
      <c r="K18" s="54"/>
    </row>
    <row r="19" spans="1:11" x14ac:dyDescent="0.25">
      <c r="A19" s="16" t="s">
        <v>8</v>
      </c>
      <c r="B19" s="19"/>
      <c r="C19" s="17"/>
      <c r="D19" s="56"/>
      <c r="E19" s="56"/>
      <c r="F19" s="56"/>
      <c r="G19" s="56"/>
      <c r="H19" s="56"/>
      <c r="I19" s="56"/>
      <c r="J19" s="56"/>
      <c r="K19" s="54"/>
    </row>
    <row r="20" spans="1:11" x14ac:dyDescent="0.25">
      <c r="A20" s="165" t="s">
        <v>5</v>
      </c>
      <c r="B20" s="165"/>
      <c r="C20" s="165"/>
      <c r="D20" s="54"/>
      <c r="E20" s="54"/>
      <c r="F20" s="54"/>
      <c r="G20" s="54"/>
      <c r="H20" s="54"/>
      <c r="I20" s="54"/>
      <c r="J20" s="54"/>
      <c r="K20" s="54">
        <v>16</v>
      </c>
    </row>
    <row r="21" spans="1:11" x14ac:dyDescent="0.25">
      <c r="A21" s="16" t="s">
        <v>32</v>
      </c>
      <c r="B21" s="26">
        <v>2</v>
      </c>
      <c r="C21" s="8"/>
      <c r="D21" s="8"/>
      <c r="E21" s="8"/>
      <c r="F21" s="8"/>
      <c r="G21" s="8"/>
      <c r="H21" s="8">
        <v>2</v>
      </c>
      <c r="I21" s="8"/>
      <c r="J21" s="8"/>
      <c r="K21" s="54"/>
    </row>
    <row r="22" spans="1:11" x14ac:dyDescent="0.25">
      <c r="A22" s="16" t="s">
        <v>6</v>
      </c>
      <c r="B22" s="26">
        <v>1</v>
      </c>
      <c r="C22" s="8">
        <v>1</v>
      </c>
      <c r="D22" s="8"/>
      <c r="E22" s="8"/>
      <c r="F22" s="8"/>
      <c r="G22" s="8"/>
      <c r="H22" s="8"/>
      <c r="I22" s="8">
        <v>1</v>
      </c>
      <c r="J22" s="8"/>
      <c r="K22" s="54"/>
    </row>
    <row r="23" spans="1:11" x14ac:dyDescent="0.25">
      <c r="A23" s="16" t="s">
        <v>7</v>
      </c>
      <c r="B23" s="26">
        <v>1</v>
      </c>
      <c r="C23" s="8"/>
      <c r="D23" s="8"/>
      <c r="E23" s="8"/>
      <c r="F23" s="8"/>
      <c r="G23" s="8"/>
      <c r="H23" s="8"/>
      <c r="I23" s="8"/>
      <c r="J23" s="8"/>
      <c r="K23" s="54"/>
    </row>
    <row r="24" spans="1:11" x14ac:dyDescent="0.25">
      <c r="A24" s="16" t="s">
        <v>8</v>
      </c>
      <c r="B24" s="19"/>
      <c r="C24" s="17"/>
      <c r="D24" s="56"/>
      <c r="E24" s="56"/>
      <c r="F24" s="56"/>
      <c r="G24" s="56"/>
      <c r="H24" s="56"/>
      <c r="I24" s="56"/>
      <c r="J24" s="56"/>
      <c r="K24" s="54"/>
    </row>
    <row r="25" spans="1:11" x14ac:dyDescent="0.25">
      <c r="A25" s="165" t="s">
        <v>9</v>
      </c>
      <c r="B25" s="166"/>
      <c r="C25" s="166"/>
      <c r="D25" s="56"/>
      <c r="E25" s="56"/>
      <c r="F25" s="56"/>
      <c r="G25" s="56"/>
      <c r="H25" s="56"/>
      <c r="I25" s="56"/>
      <c r="J25" s="56"/>
      <c r="K25" s="56">
        <v>4</v>
      </c>
    </row>
    <row r="26" spans="1:11" x14ac:dyDescent="0.25">
      <c r="A26" s="16" t="s">
        <v>10</v>
      </c>
      <c r="B26" s="8"/>
      <c r="C26" s="8"/>
      <c r="D26" s="8"/>
      <c r="E26" s="8"/>
      <c r="F26" s="8"/>
      <c r="G26" s="8"/>
      <c r="H26" s="8"/>
      <c r="I26" s="8"/>
      <c r="J26" s="8"/>
      <c r="K26" s="54"/>
    </row>
    <row r="27" spans="1:11" x14ac:dyDescent="0.25">
      <c r="A27" s="16" t="s">
        <v>34</v>
      </c>
      <c r="B27" s="8"/>
      <c r="C27" s="8"/>
      <c r="D27" s="8"/>
      <c r="E27" s="8"/>
      <c r="F27" s="8"/>
      <c r="G27" s="8"/>
      <c r="H27" s="8"/>
      <c r="I27" s="8"/>
      <c r="J27" s="8"/>
      <c r="K27" s="54"/>
    </row>
    <row r="28" spans="1:11" x14ac:dyDescent="0.25">
      <c r="A28" s="16" t="s">
        <v>8</v>
      </c>
      <c r="B28" s="19"/>
      <c r="C28" s="17"/>
      <c r="D28" s="56"/>
      <c r="E28" s="56"/>
      <c r="F28" s="56"/>
      <c r="G28" s="56"/>
      <c r="H28" s="56"/>
      <c r="I28" s="56"/>
      <c r="J28" s="56"/>
      <c r="K28" s="54"/>
    </row>
    <row r="29" spans="1:11" x14ac:dyDescent="0.25">
      <c r="A29" s="165" t="s">
        <v>11</v>
      </c>
      <c r="B29" s="166"/>
      <c r="C29" s="166"/>
      <c r="D29" s="56"/>
      <c r="E29" s="56"/>
      <c r="F29" s="56"/>
      <c r="G29" s="56"/>
      <c r="H29" s="56"/>
      <c r="I29" s="56"/>
      <c r="J29" s="56"/>
      <c r="K29" s="56">
        <v>13</v>
      </c>
    </row>
    <row r="30" spans="1:11" x14ac:dyDescent="0.25">
      <c r="A30" s="16" t="s">
        <v>12</v>
      </c>
      <c r="B30" s="23">
        <v>1</v>
      </c>
      <c r="C30" s="8">
        <v>1</v>
      </c>
      <c r="D30" s="8"/>
      <c r="E30" s="8"/>
      <c r="F30" s="8"/>
      <c r="G30" s="8"/>
      <c r="H30" s="8"/>
      <c r="I30" s="8">
        <v>1</v>
      </c>
      <c r="J30" s="8"/>
      <c r="K30" s="54"/>
    </row>
    <row r="31" spans="1:11" x14ac:dyDescent="0.25">
      <c r="A31" s="16" t="s">
        <v>18</v>
      </c>
      <c r="B31" s="23">
        <v>1</v>
      </c>
      <c r="C31" s="8">
        <v>1</v>
      </c>
      <c r="D31" s="8"/>
      <c r="E31" s="8"/>
      <c r="F31" s="8"/>
      <c r="G31" s="8"/>
      <c r="H31" s="8"/>
      <c r="I31" s="8">
        <v>1</v>
      </c>
      <c r="J31" s="8"/>
      <c r="K31" s="54"/>
    </row>
    <row r="32" spans="1:11" x14ac:dyDescent="0.25">
      <c r="A32" s="16" t="s">
        <v>33</v>
      </c>
      <c r="B32" s="23"/>
      <c r="C32" s="8"/>
      <c r="D32" s="8"/>
      <c r="E32" s="8"/>
      <c r="F32" s="8"/>
      <c r="G32" s="8"/>
      <c r="H32" s="8"/>
      <c r="I32" s="8"/>
      <c r="J32" s="8"/>
      <c r="K32" s="54"/>
    </row>
    <row r="33" spans="1:11" x14ac:dyDescent="0.25">
      <c r="A33" s="16" t="s">
        <v>8</v>
      </c>
      <c r="B33" s="19"/>
      <c r="C33" s="17"/>
      <c r="D33" s="56"/>
      <c r="E33" s="56"/>
      <c r="F33" s="56"/>
      <c r="G33" s="56"/>
      <c r="H33" s="56"/>
      <c r="I33" s="56"/>
      <c r="J33" s="56"/>
      <c r="K33" s="54"/>
    </row>
    <row r="34" spans="1:11" x14ac:dyDescent="0.25">
      <c r="A34" s="165" t="s">
        <v>13</v>
      </c>
      <c r="B34" s="166"/>
      <c r="C34" s="166"/>
      <c r="D34" s="56"/>
      <c r="E34" s="56"/>
      <c r="F34" s="56"/>
      <c r="G34" s="56"/>
      <c r="H34" s="56"/>
      <c r="I34" s="56"/>
      <c r="J34" s="56"/>
      <c r="K34" s="56">
        <v>13</v>
      </c>
    </row>
    <row r="35" spans="1:11" x14ac:dyDescent="0.25">
      <c r="A35" s="16" t="s">
        <v>15</v>
      </c>
      <c r="B35" s="8"/>
      <c r="C35" s="8"/>
      <c r="D35" s="8"/>
      <c r="E35" s="8"/>
      <c r="F35" s="8"/>
      <c r="G35" s="8"/>
      <c r="H35" s="8"/>
      <c r="I35" s="8"/>
      <c r="J35" s="8"/>
      <c r="K35" s="54"/>
    </row>
    <row r="36" spans="1:11" x14ac:dyDescent="0.25">
      <c r="A36" s="16" t="s">
        <v>14</v>
      </c>
      <c r="B36" s="8"/>
      <c r="C36" s="8"/>
      <c r="D36" s="8"/>
      <c r="E36" s="8"/>
      <c r="F36" s="8"/>
      <c r="G36" s="8"/>
      <c r="H36" s="8"/>
      <c r="I36" s="8"/>
      <c r="J36" s="8"/>
      <c r="K36" s="54"/>
    </row>
    <row r="37" spans="1:11" x14ac:dyDescent="0.25">
      <c r="A37" s="16" t="s">
        <v>8</v>
      </c>
      <c r="B37" s="8"/>
      <c r="C37" s="2"/>
      <c r="D37" s="2"/>
      <c r="E37" s="2"/>
      <c r="F37" s="2"/>
      <c r="G37" s="2"/>
      <c r="H37" s="2"/>
      <c r="I37" s="2"/>
      <c r="J37" s="2"/>
      <c r="K37" s="54"/>
    </row>
    <row r="38" spans="1:11" ht="31.5" x14ac:dyDescent="0.25">
      <c r="A38" s="25" t="s">
        <v>35</v>
      </c>
      <c r="B38" s="8">
        <v>6</v>
      </c>
      <c r="C38" s="2"/>
      <c r="D38" s="54">
        <v>1</v>
      </c>
      <c r="E38" s="54"/>
      <c r="F38" s="54"/>
      <c r="G38" s="54"/>
      <c r="H38" s="54">
        <v>6</v>
      </c>
      <c r="I38" s="54"/>
      <c r="J38" s="54"/>
      <c r="K38" s="54"/>
    </row>
    <row r="39" spans="1:11" x14ac:dyDescent="0.25">
      <c r="A39" s="16" t="s">
        <v>17</v>
      </c>
      <c r="B39" s="8">
        <f>SUM(B3:B8,B13:B14,B21:B23,B30:B32,B38)</f>
        <v>183</v>
      </c>
      <c r="C39" s="16">
        <f>SUM(C3:C8,C13:C15,C22,C31,C30)</f>
        <v>96</v>
      </c>
      <c r="D39" s="54"/>
      <c r="E39" s="54"/>
      <c r="F39" s="54"/>
      <c r="G39" s="54"/>
      <c r="H39" s="54"/>
      <c r="I39" s="54"/>
      <c r="J39" s="54"/>
      <c r="K39" s="2">
        <f>SUM(K3:K8,K9,K12,K16,K20,K25,K29,K34)</f>
        <v>140</v>
      </c>
    </row>
  </sheetData>
  <mergeCells count="12">
    <mergeCell ref="A34:C34"/>
    <mergeCell ref="A9:C9"/>
    <mergeCell ref="A12:C12"/>
    <mergeCell ref="A16:C16"/>
    <mergeCell ref="A20:C20"/>
    <mergeCell ref="A25:C25"/>
    <mergeCell ref="A29:C29"/>
    <mergeCell ref="K1:K2"/>
    <mergeCell ref="A1:A2"/>
    <mergeCell ref="B1:B2"/>
    <mergeCell ref="C1:C2"/>
    <mergeCell ref="D1:J1"/>
  </mergeCells>
  <pageMargins left="0.7" right="0.7" top="0.75" bottom="0.75" header="0.3" footer="0.3"/>
  <pageSetup paperSize="9" scale="46"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70" zoomScaleNormal="70" workbookViewId="0">
      <selection activeCell="J42" sqref="J42"/>
    </sheetView>
  </sheetViews>
  <sheetFormatPr defaultRowHeight="15.75" x14ac:dyDescent="0.25"/>
  <cols>
    <col min="1" max="1" width="24.28515625" style="1" bestFit="1" customWidth="1"/>
    <col min="2" max="2" width="12.28515625" style="1" bestFit="1" customWidth="1"/>
    <col min="3" max="3" width="19.85546875" style="1" bestFit="1" customWidth="1"/>
    <col min="4" max="4" width="17.5703125" style="55" bestFit="1" customWidth="1"/>
    <col min="5" max="5" width="13.85546875" style="55" bestFit="1" customWidth="1"/>
    <col min="6" max="6" width="20" style="55" bestFit="1" customWidth="1"/>
    <col min="7" max="7" width="20.28515625" style="55" bestFit="1" customWidth="1"/>
    <col min="8" max="8" width="20.85546875" style="55" bestFit="1" customWidth="1"/>
    <col min="9" max="9" width="39" style="55" bestFit="1" customWidth="1"/>
    <col min="10" max="10" width="35.7109375" style="55" bestFit="1" customWidth="1"/>
    <col min="11" max="11" width="22" style="55" bestFit="1" customWidth="1"/>
    <col min="12" max="12" width="31.85546875" style="55" bestFit="1" customWidth="1"/>
    <col min="13" max="16384" width="9.140625" style="4"/>
  </cols>
  <sheetData>
    <row r="1" spans="1:12" ht="15.75" customHeight="1" x14ac:dyDescent="0.25">
      <c r="A1" s="167" t="s">
        <v>16</v>
      </c>
      <c r="B1" s="163" t="s">
        <v>20</v>
      </c>
      <c r="C1" s="163" t="s">
        <v>39</v>
      </c>
      <c r="D1" s="172" t="s">
        <v>40</v>
      </c>
      <c r="E1" s="173"/>
      <c r="F1" s="173"/>
      <c r="G1" s="173"/>
      <c r="H1" s="173"/>
      <c r="I1" s="173"/>
      <c r="J1" s="174"/>
      <c r="K1" s="163" t="s">
        <v>38</v>
      </c>
      <c r="L1" s="163" t="s">
        <v>21</v>
      </c>
    </row>
    <row r="2" spans="1:12" ht="110.25" x14ac:dyDescent="0.25">
      <c r="A2" s="167"/>
      <c r="B2" s="171"/>
      <c r="C2" s="171"/>
      <c r="D2" s="58" t="s">
        <v>42</v>
      </c>
      <c r="E2" s="57" t="s">
        <v>43</v>
      </c>
      <c r="F2" s="58" t="s">
        <v>45</v>
      </c>
      <c r="G2" s="58" t="s">
        <v>46</v>
      </c>
      <c r="H2" s="58" t="s">
        <v>47</v>
      </c>
      <c r="I2" s="58" t="s">
        <v>41</v>
      </c>
      <c r="J2" s="58" t="s">
        <v>44</v>
      </c>
      <c r="K2" s="164"/>
      <c r="L2" s="164"/>
    </row>
    <row r="3" spans="1:12" x14ac:dyDescent="0.25">
      <c r="A3" s="6" t="s">
        <v>23</v>
      </c>
      <c r="B3" s="5">
        <v>32</v>
      </c>
      <c r="C3" s="5">
        <v>13</v>
      </c>
      <c r="D3" s="8"/>
      <c r="E3" s="8">
        <v>1</v>
      </c>
      <c r="F3" s="8"/>
      <c r="G3" s="8"/>
      <c r="H3" s="8">
        <v>17</v>
      </c>
      <c r="I3" s="8">
        <v>13</v>
      </c>
      <c r="J3" s="8">
        <v>1</v>
      </c>
      <c r="K3" s="57">
        <v>20</v>
      </c>
      <c r="L3" s="57">
        <v>9</v>
      </c>
    </row>
    <row r="4" spans="1:12" x14ac:dyDescent="0.25">
      <c r="A4" s="6" t="s">
        <v>24</v>
      </c>
      <c r="B4" s="5">
        <v>9</v>
      </c>
      <c r="C4" s="5">
        <v>5</v>
      </c>
      <c r="D4" s="8"/>
      <c r="E4" s="8"/>
      <c r="F4" s="8"/>
      <c r="G4" s="8"/>
      <c r="H4" s="8">
        <v>4</v>
      </c>
      <c r="I4" s="8">
        <v>5</v>
      </c>
      <c r="J4" s="8"/>
      <c r="K4" s="57">
        <v>2</v>
      </c>
      <c r="L4" s="57">
        <v>11</v>
      </c>
    </row>
    <row r="5" spans="1:12" x14ac:dyDescent="0.25">
      <c r="A5" s="6" t="s">
        <v>25</v>
      </c>
      <c r="B5" s="5">
        <v>6</v>
      </c>
      <c r="C5" s="5">
        <v>4</v>
      </c>
      <c r="D5" s="8"/>
      <c r="E5" s="8"/>
      <c r="F5" s="8"/>
      <c r="G5" s="8"/>
      <c r="H5" s="8">
        <v>2</v>
      </c>
      <c r="I5" s="8">
        <v>4</v>
      </c>
      <c r="J5" s="8"/>
      <c r="K5" s="57">
        <v>1</v>
      </c>
      <c r="L5" s="57">
        <v>14</v>
      </c>
    </row>
    <row r="6" spans="1:12" x14ac:dyDescent="0.25">
      <c r="A6" s="6" t="s">
        <v>26</v>
      </c>
      <c r="B6" s="5">
        <v>10</v>
      </c>
      <c r="C6" s="5">
        <v>5</v>
      </c>
      <c r="D6" s="8"/>
      <c r="E6" s="8"/>
      <c r="F6" s="8"/>
      <c r="G6" s="8"/>
      <c r="H6" s="8">
        <v>5</v>
      </c>
      <c r="I6" s="8">
        <v>5</v>
      </c>
      <c r="J6" s="8"/>
      <c r="K6" s="57">
        <v>2</v>
      </c>
      <c r="L6" s="57">
        <v>10</v>
      </c>
    </row>
    <row r="7" spans="1:12" x14ac:dyDescent="0.25">
      <c r="A7" s="6" t="s">
        <v>27</v>
      </c>
      <c r="B7" s="5">
        <v>5</v>
      </c>
      <c r="C7" s="5">
        <v>2</v>
      </c>
      <c r="D7" s="8"/>
      <c r="E7" s="8"/>
      <c r="F7" s="8"/>
      <c r="G7" s="8"/>
      <c r="H7" s="8">
        <v>3</v>
      </c>
      <c r="I7" s="8">
        <v>2</v>
      </c>
      <c r="J7" s="8"/>
      <c r="K7" s="57"/>
      <c r="L7" s="57">
        <v>2</v>
      </c>
    </row>
    <row r="8" spans="1:12" x14ac:dyDescent="0.25">
      <c r="A8" s="6" t="s">
        <v>28</v>
      </c>
      <c r="B8" s="5">
        <v>84</v>
      </c>
      <c r="C8" s="5">
        <v>59</v>
      </c>
      <c r="D8" s="8">
        <v>2</v>
      </c>
      <c r="E8" s="8">
        <v>1</v>
      </c>
      <c r="F8" s="8"/>
      <c r="G8" s="8"/>
      <c r="H8" s="8">
        <v>19</v>
      </c>
      <c r="I8" s="8">
        <v>59</v>
      </c>
      <c r="J8" s="8">
        <v>3</v>
      </c>
      <c r="K8" s="57">
        <v>92</v>
      </c>
      <c r="L8" s="57">
        <v>12</v>
      </c>
    </row>
    <row r="9" spans="1:12" x14ac:dyDescent="0.25">
      <c r="A9" s="165" t="s">
        <v>1</v>
      </c>
      <c r="B9" s="165"/>
      <c r="C9" s="165"/>
      <c r="D9" s="59"/>
      <c r="E9" s="59"/>
      <c r="F9" s="59"/>
      <c r="G9" s="59"/>
      <c r="H9" s="59"/>
      <c r="I9" s="59"/>
      <c r="J9" s="59"/>
      <c r="K9" s="4"/>
      <c r="L9" s="57">
        <v>6</v>
      </c>
    </row>
    <row r="10" spans="1:12" x14ac:dyDescent="0.25">
      <c r="A10" s="5" t="s">
        <v>2</v>
      </c>
      <c r="B10" s="5"/>
      <c r="C10" s="5"/>
      <c r="D10" s="8"/>
      <c r="E10" s="8"/>
      <c r="F10" s="8"/>
      <c r="G10" s="8"/>
      <c r="H10" s="8"/>
      <c r="I10" s="8"/>
      <c r="J10" s="8"/>
      <c r="K10" s="57"/>
      <c r="L10" s="57"/>
    </row>
    <row r="11" spans="1:12" x14ac:dyDescent="0.25">
      <c r="A11" s="5" t="s">
        <v>8</v>
      </c>
      <c r="B11" s="5"/>
      <c r="C11" s="5"/>
      <c r="D11" s="8"/>
      <c r="E11" s="8"/>
      <c r="F11" s="8"/>
      <c r="G11" s="8"/>
      <c r="H11" s="8"/>
      <c r="I11" s="8"/>
      <c r="J11" s="8"/>
      <c r="K11" s="57"/>
      <c r="L11" s="57"/>
    </row>
    <row r="12" spans="1:12" x14ac:dyDescent="0.25">
      <c r="A12" s="176" t="s">
        <v>3</v>
      </c>
      <c r="B12" s="177"/>
      <c r="C12" s="177"/>
      <c r="D12" s="59"/>
      <c r="E12" s="59"/>
      <c r="F12" s="59"/>
      <c r="G12" s="59"/>
      <c r="H12" s="59"/>
      <c r="I12" s="59"/>
      <c r="J12" s="59"/>
      <c r="K12" s="4"/>
      <c r="L12" s="57">
        <v>14</v>
      </c>
    </row>
    <row r="13" spans="1:12" x14ac:dyDescent="0.25">
      <c r="A13" s="5" t="s">
        <v>29</v>
      </c>
      <c r="B13" s="5">
        <v>25</v>
      </c>
      <c r="C13" s="5">
        <v>14</v>
      </c>
      <c r="D13" s="8">
        <v>2</v>
      </c>
      <c r="E13" s="8">
        <v>2</v>
      </c>
      <c r="F13" s="8"/>
      <c r="G13" s="8"/>
      <c r="H13" s="8">
        <v>7</v>
      </c>
      <c r="I13" s="8">
        <v>14</v>
      </c>
      <c r="J13" s="8"/>
      <c r="K13" s="57"/>
      <c r="L13" s="57"/>
    </row>
    <row r="14" spans="1:12" x14ac:dyDescent="0.25">
      <c r="A14" s="6" t="s">
        <v>30</v>
      </c>
      <c r="B14" s="5">
        <v>4</v>
      </c>
      <c r="C14" s="5">
        <v>3</v>
      </c>
      <c r="D14" s="8"/>
      <c r="E14" s="8"/>
      <c r="F14" s="8"/>
      <c r="G14" s="8"/>
      <c r="H14" s="8">
        <v>1</v>
      </c>
      <c r="I14" s="8">
        <v>3</v>
      </c>
      <c r="J14" s="8"/>
      <c r="K14" s="57"/>
      <c r="L14" s="57"/>
    </row>
    <row r="15" spans="1:12" x14ac:dyDescent="0.25">
      <c r="A15" s="5" t="s">
        <v>8</v>
      </c>
      <c r="B15" s="5"/>
      <c r="C15" s="5"/>
      <c r="D15" s="59"/>
      <c r="E15" s="59"/>
      <c r="F15" s="59"/>
      <c r="G15" s="59"/>
      <c r="H15" s="59"/>
      <c r="I15" s="59"/>
      <c r="J15" s="59"/>
      <c r="K15" s="57"/>
      <c r="L15" s="57"/>
    </row>
    <row r="16" spans="1:12" x14ac:dyDescent="0.25">
      <c r="A16" s="165" t="s">
        <v>4</v>
      </c>
      <c r="B16" s="165"/>
      <c r="C16" s="165"/>
      <c r="D16" s="59"/>
      <c r="E16" s="59"/>
      <c r="F16" s="59"/>
      <c r="G16" s="59"/>
      <c r="H16" s="59"/>
      <c r="I16" s="59"/>
      <c r="J16" s="59"/>
      <c r="K16" s="4"/>
      <c r="L16" s="57">
        <v>16</v>
      </c>
    </row>
    <row r="17" spans="1:12" x14ac:dyDescent="0.25">
      <c r="A17" s="14" t="s">
        <v>22</v>
      </c>
      <c r="B17" s="8"/>
      <c r="C17" s="13"/>
      <c r="D17" s="8"/>
      <c r="E17" s="8"/>
      <c r="F17" s="8"/>
      <c r="G17" s="8"/>
      <c r="H17" s="8"/>
      <c r="I17" s="8"/>
      <c r="J17" s="8"/>
      <c r="K17" s="59"/>
      <c r="L17" s="57"/>
    </row>
    <row r="18" spans="1:12" x14ac:dyDescent="0.25">
      <c r="A18" s="14" t="s">
        <v>31</v>
      </c>
      <c r="B18" s="8"/>
      <c r="C18" s="13"/>
      <c r="D18" s="8"/>
      <c r="E18" s="8"/>
      <c r="F18" s="8"/>
      <c r="G18" s="8"/>
      <c r="H18" s="8"/>
      <c r="I18" s="8"/>
      <c r="J18" s="8"/>
      <c r="K18" s="57"/>
      <c r="L18" s="57"/>
    </row>
    <row r="19" spans="1:12" x14ac:dyDescent="0.25">
      <c r="A19" s="14" t="s">
        <v>8</v>
      </c>
      <c r="B19" s="12"/>
      <c r="C19" s="13"/>
      <c r="D19" s="59"/>
      <c r="E19" s="59"/>
      <c r="F19" s="59"/>
      <c r="G19" s="59"/>
      <c r="H19" s="59"/>
      <c r="I19" s="59"/>
      <c r="J19" s="59"/>
      <c r="K19" s="57"/>
      <c r="L19" s="57"/>
    </row>
    <row r="20" spans="1:12" x14ac:dyDescent="0.25">
      <c r="A20" s="165" t="s">
        <v>5</v>
      </c>
      <c r="B20" s="165"/>
      <c r="C20" s="165"/>
      <c r="D20" s="57"/>
      <c r="E20" s="57"/>
      <c r="F20" s="57"/>
      <c r="G20" s="57"/>
      <c r="H20" s="57"/>
      <c r="I20" s="57"/>
      <c r="J20" s="57"/>
      <c r="K20" s="4"/>
      <c r="L20" s="57">
        <v>16</v>
      </c>
    </row>
    <row r="21" spans="1:12" x14ac:dyDescent="0.25">
      <c r="A21" s="5" t="s">
        <v>0</v>
      </c>
      <c r="B21" s="5">
        <v>3</v>
      </c>
      <c r="C21" s="5">
        <v>2</v>
      </c>
      <c r="D21" s="8"/>
      <c r="E21" s="8"/>
      <c r="F21" s="8"/>
      <c r="G21" s="8"/>
      <c r="H21" s="8">
        <v>1</v>
      </c>
      <c r="I21" s="8">
        <v>2</v>
      </c>
      <c r="J21" s="8"/>
      <c r="K21" s="57"/>
      <c r="L21" s="57"/>
    </row>
    <row r="22" spans="1:12" x14ac:dyDescent="0.25">
      <c r="A22" s="5" t="s">
        <v>6</v>
      </c>
      <c r="B22" s="5">
        <v>2</v>
      </c>
      <c r="C22" s="5">
        <v>1</v>
      </c>
      <c r="D22" s="8"/>
      <c r="E22" s="8">
        <v>1</v>
      </c>
      <c r="F22" s="8"/>
      <c r="G22" s="8"/>
      <c r="H22" s="8"/>
      <c r="I22" s="8">
        <v>1</v>
      </c>
      <c r="J22" s="8"/>
      <c r="K22" s="57"/>
      <c r="L22" s="57"/>
    </row>
    <row r="23" spans="1:12" x14ac:dyDescent="0.25">
      <c r="A23" s="5" t="s">
        <v>7</v>
      </c>
      <c r="B23" s="5">
        <v>1</v>
      </c>
      <c r="C23" s="5"/>
      <c r="D23" s="8"/>
      <c r="E23" s="8"/>
      <c r="F23" s="8"/>
      <c r="G23" s="8"/>
      <c r="H23" s="8">
        <v>1</v>
      </c>
      <c r="I23" s="8"/>
      <c r="J23" s="8"/>
      <c r="K23" s="57"/>
      <c r="L23" s="57"/>
    </row>
    <row r="24" spans="1:12" x14ac:dyDescent="0.25">
      <c r="A24" s="5" t="s">
        <v>8</v>
      </c>
      <c r="B24" s="5"/>
      <c r="C24" s="5"/>
      <c r="D24" s="59"/>
      <c r="E24" s="59"/>
      <c r="F24" s="59"/>
      <c r="G24" s="59"/>
      <c r="H24" s="59"/>
      <c r="I24" s="59"/>
      <c r="J24" s="59"/>
      <c r="K24" s="57"/>
      <c r="L24" s="57"/>
    </row>
    <row r="25" spans="1:12" x14ac:dyDescent="0.25">
      <c r="A25" s="165" t="s">
        <v>9</v>
      </c>
      <c r="B25" s="165"/>
      <c r="C25" s="165"/>
      <c r="D25" s="59"/>
      <c r="E25" s="59"/>
      <c r="F25" s="59"/>
      <c r="G25" s="59"/>
      <c r="H25" s="59"/>
      <c r="I25" s="59"/>
      <c r="J25" s="59"/>
      <c r="K25" s="4"/>
      <c r="L25" s="59">
        <v>4</v>
      </c>
    </row>
    <row r="26" spans="1:12" x14ac:dyDescent="0.25">
      <c r="A26" s="5" t="s">
        <v>10</v>
      </c>
      <c r="B26" s="7">
        <v>3</v>
      </c>
      <c r="C26" s="5">
        <v>1</v>
      </c>
      <c r="D26" s="8"/>
      <c r="E26" s="8"/>
      <c r="F26" s="8"/>
      <c r="G26" s="8"/>
      <c r="H26" s="8">
        <v>2</v>
      </c>
      <c r="I26" s="8">
        <v>1</v>
      </c>
      <c r="J26" s="8"/>
      <c r="K26" s="57">
        <v>1</v>
      </c>
      <c r="L26" s="57"/>
    </row>
    <row r="27" spans="1:12" x14ac:dyDescent="0.25">
      <c r="A27" s="14" t="s">
        <v>34</v>
      </c>
      <c r="B27" s="15"/>
      <c r="C27" s="14"/>
      <c r="D27" s="8"/>
      <c r="E27" s="8"/>
      <c r="F27" s="8"/>
      <c r="G27" s="8"/>
      <c r="H27" s="8"/>
      <c r="I27" s="8"/>
      <c r="J27" s="8"/>
      <c r="K27" s="57"/>
      <c r="L27" s="57"/>
    </row>
    <row r="28" spans="1:12" x14ac:dyDescent="0.25">
      <c r="A28" s="5" t="s">
        <v>8</v>
      </c>
      <c r="B28" s="5"/>
      <c r="C28" s="5"/>
      <c r="D28" s="59"/>
      <c r="E28" s="59"/>
      <c r="F28" s="59"/>
      <c r="G28" s="59"/>
      <c r="H28" s="59"/>
      <c r="I28" s="59"/>
      <c r="J28" s="59"/>
      <c r="K28" s="57"/>
      <c r="L28" s="57"/>
    </row>
    <row r="29" spans="1:12" x14ac:dyDescent="0.25">
      <c r="A29" s="165" t="s">
        <v>11</v>
      </c>
      <c r="B29" s="165"/>
      <c r="C29" s="165"/>
      <c r="D29" s="59"/>
      <c r="E29" s="59"/>
      <c r="F29" s="59"/>
      <c r="G29" s="59"/>
      <c r="H29" s="59"/>
      <c r="I29" s="59"/>
      <c r="J29" s="59"/>
      <c r="K29" s="4"/>
      <c r="L29" s="59">
        <v>13</v>
      </c>
    </row>
    <row r="30" spans="1:12" x14ac:dyDescent="0.25">
      <c r="A30" s="5" t="s">
        <v>12</v>
      </c>
      <c r="B30" s="5"/>
      <c r="C30" s="5"/>
      <c r="D30" s="8"/>
      <c r="E30" s="8"/>
      <c r="F30" s="8"/>
      <c r="G30" s="8"/>
      <c r="H30" s="8"/>
      <c r="I30" s="8"/>
      <c r="J30" s="8"/>
      <c r="K30" s="57"/>
      <c r="L30" s="57"/>
    </row>
    <row r="31" spans="1:12" x14ac:dyDescent="0.25">
      <c r="A31" s="5" t="s">
        <v>18</v>
      </c>
      <c r="B31" s="5"/>
      <c r="C31" s="5"/>
      <c r="D31" s="8"/>
      <c r="E31" s="8"/>
      <c r="F31" s="8"/>
      <c r="G31" s="8"/>
      <c r="H31" s="8"/>
      <c r="I31" s="8"/>
      <c r="J31" s="8"/>
      <c r="K31" s="57"/>
      <c r="L31" s="57"/>
    </row>
    <row r="32" spans="1:12" x14ac:dyDescent="0.25">
      <c r="A32" s="5" t="s">
        <v>19</v>
      </c>
      <c r="B32" s="5"/>
      <c r="C32" s="5"/>
      <c r="D32" s="8"/>
      <c r="E32" s="8"/>
      <c r="F32" s="8"/>
      <c r="G32" s="8"/>
      <c r="H32" s="8"/>
      <c r="I32" s="8"/>
      <c r="J32" s="8"/>
      <c r="K32" s="57"/>
      <c r="L32" s="57"/>
    </row>
    <row r="33" spans="1:12" x14ac:dyDescent="0.25">
      <c r="A33" s="5" t="s">
        <v>8</v>
      </c>
      <c r="B33" s="5"/>
      <c r="C33" s="5"/>
      <c r="D33" s="59"/>
      <c r="E33" s="59"/>
      <c r="F33" s="59"/>
      <c r="G33" s="59"/>
      <c r="H33" s="59"/>
      <c r="I33" s="59"/>
      <c r="J33" s="59"/>
      <c r="K33" s="57"/>
      <c r="L33" s="57"/>
    </row>
    <row r="34" spans="1:12" x14ac:dyDescent="0.25">
      <c r="A34" s="176" t="s">
        <v>13</v>
      </c>
      <c r="B34" s="177"/>
      <c r="C34" s="177"/>
      <c r="D34" s="59"/>
      <c r="E34" s="59"/>
      <c r="F34" s="59"/>
      <c r="G34" s="59"/>
      <c r="H34" s="59"/>
      <c r="I34" s="59"/>
      <c r="J34" s="59"/>
      <c r="K34" s="4"/>
      <c r="L34" s="59">
        <v>13</v>
      </c>
    </row>
    <row r="35" spans="1:12" x14ac:dyDescent="0.25">
      <c r="A35" s="5" t="s">
        <v>15</v>
      </c>
      <c r="B35" s="5">
        <v>1</v>
      </c>
      <c r="C35" s="5"/>
      <c r="D35" s="8"/>
      <c r="E35" s="8"/>
      <c r="F35" s="8"/>
      <c r="G35" s="8">
        <v>1</v>
      </c>
      <c r="H35" s="8"/>
      <c r="I35" s="8"/>
      <c r="J35" s="8"/>
      <c r="K35" s="57"/>
      <c r="L35" s="57"/>
    </row>
    <row r="36" spans="1:12" ht="15" customHeight="1" x14ac:dyDescent="0.25">
      <c r="A36" s="5" t="s">
        <v>14</v>
      </c>
      <c r="B36" s="5"/>
      <c r="C36" s="5"/>
      <c r="D36" s="8"/>
      <c r="E36" s="8"/>
      <c r="F36" s="8"/>
      <c r="G36" s="8"/>
      <c r="H36" s="8"/>
      <c r="I36" s="8"/>
      <c r="J36" s="8"/>
      <c r="K36" s="57"/>
      <c r="L36" s="57"/>
    </row>
    <row r="37" spans="1:12" x14ac:dyDescent="0.25">
      <c r="A37" s="5" t="s">
        <v>8</v>
      </c>
      <c r="B37" s="2"/>
      <c r="C37" s="2"/>
      <c r="D37" s="2"/>
      <c r="E37" s="2"/>
      <c r="F37" s="2"/>
      <c r="G37" s="2"/>
      <c r="H37" s="2"/>
      <c r="I37" s="2"/>
      <c r="J37" s="2"/>
      <c r="K37" s="57"/>
      <c r="L37" s="57"/>
    </row>
    <row r="38" spans="1:12" ht="31.5" x14ac:dyDescent="0.25">
      <c r="A38" s="25" t="s">
        <v>35</v>
      </c>
      <c r="B38" s="8">
        <v>4</v>
      </c>
      <c r="C38" s="2"/>
      <c r="D38" s="57"/>
      <c r="E38" s="57">
        <v>1</v>
      </c>
      <c r="F38" s="57"/>
      <c r="G38" s="57">
        <v>1</v>
      </c>
      <c r="H38" s="57">
        <v>2</v>
      </c>
      <c r="I38" s="57"/>
      <c r="J38" s="57"/>
      <c r="K38" s="57"/>
      <c r="L38" s="57"/>
    </row>
    <row r="39" spans="1:12" x14ac:dyDescent="0.25">
      <c r="A39" s="5" t="s">
        <v>17</v>
      </c>
      <c r="B39" s="5">
        <f>SUM(B3:B8,B13:B14,B21:B23,B26,B35,B38)</f>
        <v>189</v>
      </c>
      <c r="C39" s="5">
        <f>SUM(C35:C36,C30:C32,C26,C21:C23,C13:C14,C3:C8)</f>
        <v>109</v>
      </c>
      <c r="D39" s="57"/>
      <c r="E39" s="57"/>
      <c r="F39" s="57"/>
      <c r="G39" s="57"/>
      <c r="H39" s="57"/>
      <c r="I39" s="57"/>
      <c r="J39" s="57"/>
      <c r="K39" s="57">
        <f>SUM(K26,K3:K8,K10,K13:K14,K17:K18,K21:K23,K27,K30:K32,K35:K36)</f>
        <v>118</v>
      </c>
      <c r="L39" s="2">
        <f>SUM(L3:L8,L9,L12,L16,L20,L25,L29,L34)</f>
        <v>140</v>
      </c>
    </row>
  </sheetData>
  <mergeCells count="13">
    <mergeCell ref="D1:J1"/>
    <mergeCell ref="K1:K2"/>
    <mergeCell ref="L1:L2"/>
    <mergeCell ref="A34:C34"/>
    <mergeCell ref="A9:C9"/>
    <mergeCell ref="A12:C12"/>
    <mergeCell ref="A16:C16"/>
    <mergeCell ref="A20:C20"/>
    <mergeCell ref="A25:C25"/>
    <mergeCell ref="A29:C29"/>
    <mergeCell ref="A1:A2"/>
    <mergeCell ref="B1:B2"/>
    <mergeCell ref="C1:C2"/>
  </mergeCells>
  <pageMargins left="0.7" right="0.7" top="0.75" bottom="0.75" header="0.3" footer="0.3"/>
  <pageSetup paperSize="9" scale="47"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70" zoomScaleNormal="70" workbookViewId="0">
      <selection activeCell="V26" sqref="V26"/>
    </sheetView>
  </sheetViews>
  <sheetFormatPr defaultRowHeight="15.75" x14ac:dyDescent="0.25"/>
  <cols>
    <col min="1" max="1" width="30.140625" style="11" customWidth="1"/>
    <col min="2" max="2" width="17.140625" style="11" customWidth="1"/>
    <col min="3" max="3" width="19.42578125" style="11" customWidth="1"/>
    <col min="4" max="4" width="13.85546875" style="4" customWidth="1"/>
    <col min="5" max="5" width="13.85546875" style="4" bestFit="1" customWidth="1"/>
    <col min="6" max="6" width="34" style="4" bestFit="1" customWidth="1"/>
    <col min="7" max="7" width="25.28515625" style="4" bestFit="1" customWidth="1"/>
    <col min="8" max="8" width="20.7109375" style="4" customWidth="1"/>
    <col min="9" max="9" width="18.85546875" style="4" bestFit="1" customWidth="1"/>
    <col min="10" max="10" width="24" style="4" bestFit="1" customWidth="1"/>
    <col min="11" max="11" width="29.5703125" style="55" customWidth="1"/>
    <col min="12" max="12" width="22.5703125" style="55" customWidth="1"/>
    <col min="13" max="16384" width="9.140625" style="4"/>
  </cols>
  <sheetData>
    <row r="1" spans="1:12" x14ac:dyDescent="0.25">
      <c r="A1" s="167" t="s">
        <v>16</v>
      </c>
      <c r="B1" s="163" t="s">
        <v>20</v>
      </c>
      <c r="C1" s="163" t="s">
        <v>39</v>
      </c>
      <c r="D1" s="172" t="s">
        <v>40</v>
      </c>
      <c r="E1" s="173"/>
      <c r="F1" s="173"/>
      <c r="G1" s="173"/>
      <c r="H1" s="173"/>
      <c r="I1" s="173"/>
      <c r="J1" s="174"/>
      <c r="K1" s="163" t="s">
        <v>38</v>
      </c>
      <c r="L1" s="167" t="s">
        <v>21</v>
      </c>
    </row>
    <row r="2" spans="1:12" ht="110.25" x14ac:dyDescent="0.25">
      <c r="A2" s="167"/>
      <c r="B2" s="171"/>
      <c r="C2" s="171"/>
      <c r="D2" s="58" t="s">
        <v>42</v>
      </c>
      <c r="E2" s="57" t="s">
        <v>43</v>
      </c>
      <c r="F2" s="58" t="s">
        <v>45</v>
      </c>
      <c r="G2" s="58" t="s">
        <v>46</v>
      </c>
      <c r="H2" s="58" t="s">
        <v>47</v>
      </c>
      <c r="I2" s="58" t="s">
        <v>41</v>
      </c>
      <c r="J2" s="58" t="s">
        <v>44</v>
      </c>
      <c r="K2" s="171"/>
      <c r="L2" s="167"/>
    </row>
    <row r="3" spans="1:12" x14ac:dyDescent="0.25">
      <c r="A3" s="14" t="s">
        <v>23</v>
      </c>
      <c r="B3" s="14">
        <v>27</v>
      </c>
      <c r="C3" s="14">
        <v>15</v>
      </c>
      <c r="D3" s="8"/>
      <c r="E3" s="8">
        <v>1</v>
      </c>
      <c r="F3" s="8"/>
      <c r="G3" s="8"/>
      <c r="H3" s="8">
        <v>8</v>
      </c>
      <c r="I3" s="8">
        <v>15</v>
      </c>
      <c r="J3" s="8">
        <v>3</v>
      </c>
      <c r="K3" s="57">
        <v>18</v>
      </c>
      <c r="L3" s="57">
        <v>9</v>
      </c>
    </row>
    <row r="4" spans="1:12" x14ac:dyDescent="0.25">
      <c r="A4" s="14" t="s">
        <v>24</v>
      </c>
      <c r="B4" s="14">
        <v>4</v>
      </c>
      <c r="C4" s="14">
        <v>3</v>
      </c>
      <c r="D4" s="8"/>
      <c r="E4" s="8"/>
      <c r="F4" s="8"/>
      <c r="G4" s="8"/>
      <c r="H4" s="8">
        <v>1</v>
      </c>
      <c r="I4" s="8">
        <v>3</v>
      </c>
      <c r="J4" s="8"/>
      <c r="K4" s="57"/>
      <c r="L4" s="57">
        <v>11</v>
      </c>
    </row>
    <row r="5" spans="1:12" x14ac:dyDescent="0.25">
      <c r="A5" s="14" t="s">
        <v>25</v>
      </c>
      <c r="B5" s="14">
        <v>6</v>
      </c>
      <c r="C5" s="14">
        <v>4</v>
      </c>
      <c r="D5" s="8"/>
      <c r="E5" s="8"/>
      <c r="F5" s="8"/>
      <c r="G5" s="8"/>
      <c r="H5" s="8">
        <v>2</v>
      </c>
      <c r="I5" s="8">
        <v>4</v>
      </c>
      <c r="J5" s="8"/>
      <c r="K5" s="57"/>
      <c r="L5" s="57">
        <v>14</v>
      </c>
    </row>
    <row r="6" spans="1:12" x14ac:dyDescent="0.25">
      <c r="A6" s="14" t="s">
        <v>26</v>
      </c>
      <c r="B6" s="14">
        <v>13</v>
      </c>
      <c r="C6" s="14">
        <v>12</v>
      </c>
      <c r="D6" s="8"/>
      <c r="E6" s="8"/>
      <c r="F6" s="8"/>
      <c r="G6" s="8"/>
      <c r="H6" s="8">
        <v>1</v>
      </c>
      <c r="I6" s="8">
        <v>12</v>
      </c>
      <c r="J6" s="8"/>
      <c r="K6" s="57">
        <v>5</v>
      </c>
      <c r="L6" s="57">
        <v>10</v>
      </c>
    </row>
    <row r="7" spans="1:12" x14ac:dyDescent="0.25">
      <c r="A7" s="14" t="s">
        <v>27</v>
      </c>
      <c r="B7" s="14">
        <v>5</v>
      </c>
      <c r="C7" s="14">
        <v>5</v>
      </c>
      <c r="D7" s="8"/>
      <c r="E7" s="8"/>
      <c r="F7" s="8"/>
      <c r="G7" s="8"/>
      <c r="H7" s="8"/>
      <c r="I7" s="8">
        <v>5</v>
      </c>
      <c r="J7" s="8"/>
      <c r="K7" s="57"/>
      <c r="L7" s="57">
        <v>2</v>
      </c>
    </row>
    <row r="8" spans="1:12" x14ac:dyDescent="0.25">
      <c r="A8" s="14" t="s">
        <v>28</v>
      </c>
      <c r="B8" s="14">
        <v>48</v>
      </c>
      <c r="C8" s="14">
        <v>27</v>
      </c>
      <c r="D8" s="8"/>
      <c r="E8" s="8">
        <v>1</v>
      </c>
      <c r="F8" s="8"/>
      <c r="G8" s="8"/>
      <c r="H8" s="8">
        <v>18</v>
      </c>
      <c r="I8" s="8">
        <v>27</v>
      </c>
      <c r="J8" s="8">
        <v>2</v>
      </c>
      <c r="K8" s="57">
        <v>94</v>
      </c>
      <c r="L8" s="57">
        <v>12</v>
      </c>
    </row>
    <row r="9" spans="1:12" x14ac:dyDescent="0.25">
      <c r="A9" s="165" t="s">
        <v>1</v>
      </c>
      <c r="B9" s="165"/>
      <c r="C9" s="165"/>
      <c r="D9" s="59"/>
      <c r="E9" s="59"/>
      <c r="F9" s="59"/>
      <c r="G9" s="59"/>
      <c r="H9" s="59"/>
      <c r="I9" s="59"/>
      <c r="J9" s="59"/>
      <c r="K9" s="4"/>
      <c r="L9" s="57">
        <v>6</v>
      </c>
    </row>
    <row r="10" spans="1:12" x14ac:dyDescent="0.25">
      <c r="A10" s="14" t="s">
        <v>2</v>
      </c>
      <c r="B10" s="14"/>
      <c r="C10" s="14"/>
      <c r="D10" s="8"/>
      <c r="E10" s="8"/>
      <c r="F10" s="8"/>
      <c r="G10" s="8"/>
      <c r="H10" s="8"/>
      <c r="I10" s="8"/>
      <c r="J10" s="8"/>
      <c r="K10" s="57"/>
      <c r="L10" s="57"/>
    </row>
    <row r="11" spans="1:12" x14ac:dyDescent="0.25">
      <c r="A11" s="14" t="s">
        <v>8</v>
      </c>
      <c r="B11" s="14"/>
      <c r="C11" s="14"/>
      <c r="D11" s="8"/>
      <c r="E11" s="8"/>
      <c r="F11" s="8"/>
      <c r="G11" s="8"/>
      <c r="H11" s="8"/>
      <c r="I11" s="8"/>
      <c r="J11" s="8"/>
      <c r="K11" s="57"/>
      <c r="L11" s="57"/>
    </row>
    <row r="12" spans="1:12" x14ac:dyDescent="0.25">
      <c r="A12" s="176" t="s">
        <v>3</v>
      </c>
      <c r="B12" s="177"/>
      <c r="C12" s="177"/>
      <c r="D12" s="59"/>
      <c r="E12" s="59"/>
      <c r="F12" s="59"/>
      <c r="G12" s="59"/>
      <c r="H12" s="59"/>
      <c r="I12" s="59"/>
      <c r="J12" s="59"/>
      <c r="K12" s="4"/>
      <c r="L12" s="57">
        <v>14</v>
      </c>
    </row>
    <row r="13" spans="1:12" x14ac:dyDescent="0.25">
      <c r="A13" s="14" t="s">
        <v>29</v>
      </c>
      <c r="B13" s="14">
        <v>14</v>
      </c>
      <c r="C13" s="14">
        <v>8</v>
      </c>
      <c r="D13" s="8"/>
      <c r="E13" s="8"/>
      <c r="F13" s="8"/>
      <c r="G13" s="8"/>
      <c r="H13" s="8">
        <v>4</v>
      </c>
      <c r="I13" s="8">
        <v>8</v>
      </c>
      <c r="J13" s="8">
        <v>2</v>
      </c>
      <c r="K13" s="57"/>
      <c r="L13" s="57"/>
    </row>
    <row r="14" spans="1:12" x14ac:dyDescent="0.25">
      <c r="A14" s="14" t="s">
        <v>30</v>
      </c>
      <c r="B14" s="14">
        <v>1</v>
      </c>
      <c r="C14" s="14"/>
      <c r="D14" s="8"/>
      <c r="E14" s="8"/>
      <c r="F14" s="8"/>
      <c r="G14" s="8"/>
      <c r="H14" s="8">
        <v>1</v>
      </c>
      <c r="I14" s="8"/>
      <c r="J14" s="8"/>
      <c r="K14" s="57"/>
      <c r="L14" s="57"/>
    </row>
    <row r="15" spans="1:12" x14ac:dyDescent="0.25">
      <c r="A15" s="14" t="s">
        <v>8</v>
      </c>
      <c r="B15" s="14"/>
      <c r="C15" s="14"/>
      <c r="D15" s="59"/>
      <c r="E15" s="59"/>
      <c r="F15" s="59"/>
      <c r="G15" s="59"/>
      <c r="H15" s="59"/>
      <c r="I15" s="59"/>
      <c r="J15" s="59"/>
      <c r="K15" s="57"/>
      <c r="L15" s="57"/>
    </row>
    <row r="16" spans="1:12" x14ac:dyDescent="0.25">
      <c r="A16" s="165" t="s">
        <v>4</v>
      </c>
      <c r="B16" s="165"/>
      <c r="C16" s="165"/>
      <c r="D16" s="59"/>
      <c r="E16" s="59"/>
      <c r="F16" s="59"/>
      <c r="G16" s="59"/>
      <c r="H16" s="59"/>
      <c r="I16" s="59"/>
      <c r="J16" s="59"/>
      <c r="K16" s="4"/>
      <c r="L16" s="57">
        <v>16</v>
      </c>
    </row>
    <row r="17" spans="1:12" x14ac:dyDescent="0.25">
      <c r="A17" s="14" t="s">
        <v>22</v>
      </c>
      <c r="B17" s="8"/>
      <c r="C17" s="13"/>
      <c r="D17" s="8"/>
      <c r="E17" s="8"/>
      <c r="F17" s="8"/>
      <c r="G17" s="8"/>
      <c r="H17" s="8"/>
      <c r="I17" s="8"/>
      <c r="J17" s="8"/>
      <c r="K17" s="59"/>
      <c r="L17" s="57"/>
    </row>
    <row r="18" spans="1:12" x14ac:dyDescent="0.25">
      <c r="A18" s="14" t="s">
        <v>31</v>
      </c>
      <c r="B18" s="8"/>
      <c r="C18" s="13"/>
      <c r="D18" s="8"/>
      <c r="E18" s="8"/>
      <c r="F18" s="8"/>
      <c r="G18" s="8"/>
      <c r="H18" s="8"/>
      <c r="I18" s="8"/>
      <c r="J18" s="8"/>
      <c r="K18" s="57"/>
      <c r="L18" s="57"/>
    </row>
    <row r="19" spans="1:12" x14ac:dyDescent="0.25">
      <c r="A19" s="14" t="s">
        <v>8</v>
      </c>
      <c r="B19" s="12"/>
      <c r="C19" s="13"/>
      <c r="D19" s="59"/>
      <c r="E19" s="59"/>
      <c r="F19" s="59"/>
      <c r="G19" s="59"/>
      <c r="H19" s="59"/>
      <c r="I19" s="59"/>
      <c r="J19" s="59"/>
      <c r="K19" s="57"/>
      <c r="L19" s="57"/>
    </row>
    <row r="20" spans="1:12" x14ac:dyDescent="0.25">
      <c r="A20" s="165" t="s">
        <v>5</v>
      </c>
      <c r="B20" s="165"/>
      <c r="C20" s="165"/>
      <c r="D20" s="57"/>
      <c r="E20" s="57"/>
      <c r="F20" s="57"/>
      <c r="G20" s="57"/>
      <c r="H20" s="57"/>
      <c r="I20" s="57"/>
      <c r="J20" s="57"/>
      <c r="K20" s="4"/>
      <c r="L20" s="57">
        <v>16</v>
      </c>
    </row>
    <row r="21" spans="1:12" x14ac:dyDescent="0.25">
      <c r="A21" s="14" t="s">
        <v>0</v>
      </c>
      <c r="B21" s="14">
        <v>3</v>
      </c>
      <c r="C21" s="14"/>
      <c r="D21" s="8"/>
      <c r="E21" s="8"/>
      <c r="F21" s="8"/>
      <c r="G21" s="8"/>
      <c r="H21" s="8">
        <v>3</v>
      </c>
      <c r="I21" s="8"/>
      <c r="J21" s="8"/>
      <c r="K21" s="57"/>
      <c r="L21" s="57"/>
    </row>
    <row r="22" spans="1:12" x14ac:dyDescent="0.25">
      <c r="A22" s="14" t="s">
        <v>6</v>
      </c>
      <c r="B22" s="14">
        <v>3</v>
      </c>
      <c r="C22" s="14">
        <v>1</v>
      </c>
      <c r="D22" s="8"/>
      <c r="E22" s="8">
        <v>1</v>
      </c>
      <c r="F22" s="8"/>
      <c r="G22" s="8"/>
      <c r="H22" s="8">
        <v>1</v>
      </c>
      <c r="I22" s="8">
        <v>1</v>
      </c>
      <c r="J22" s="8"/>
      <c r="K22" s="57"/>
      <c r="L22" s="57"/>
    </row>
    <row r="23" spans="1:12" x14ac:dyDescent="0.25">
      <c r="A23" s="14" t="s">
        <v>7</v>
      </c>
      <c r="B23" s="14">
        <v>2</v>
      </c>
      <c r="C23" s="14">
        <v>2</v>
      </c>
      <c r="D23" s="8"/>
      <c r="E23" s="8"/>
      <c r="F23" s="8"/>
      <c r="G23" s="8"/>
      <c r="H23" s="8"/>
      <c r="I23" s="8">
        <v>2</v>
      </c>
      <c r="J23" s="8"/>
      <c r="K23" s="57">
        <v>2</v>
      </c>
      <c r="L23" s="57"/>
    </row>
    <row r="24" spans="1:12" x14ac:dyDescent="0.25">
      <c r="A24" s="14" t="s">
        <v>8</v>
      </c>
      <c r="B24" s="14"/>
      <c r="C24" s="14"/>
      <c r="D24" s="59"/>
      <c r="E24" s="59"/>
      <c r="F24" s="59"/>
      <c r="G24" s="59"/>
      <c r="H24" s="59"/>
      <c r="I24" s="59"/>
      <c r="J24" s="59"/>
      <c r="K24" s="57"/>
      <c r="L24" s="57"/>
    </row>
    <row r="25" spans="1:12" x14ac:dyDescent="0.25">
      <c r="A25" s="165" t="s">
        <v>9</v>
      </c>
      <c r="B25" s="165"/>
      <c r="C25" s="165"/>
      <c r="D25" s="59"/>
      <c r="E25" s="59"/>
      <c r="F25" s="59"/>
      <c r="G25" s="59"/>
      <c r="H25" s="59"/>
      <c r="I25" s="59"/>
      <c r="J25" s="59"/>
      <c r="K25" s="4"/>
      <c r="L25" s="59">
        <v>4</v>
      </c>
    </row>
    <row r="26" spans="1:12" x14ac:dyDescent="0.25">
      <c r="A26" s="14" t="s">
        <v>10</v>
      </c>
      <c r="B26" s="15"/>
      <c r="C26" s="14"/>
      <c r="D26" s="8"/>
      <c r="E26" s="8"/>
      <c r="F26" s="8"/>
      <c r="G26" s="8"/>
      <c r="H26" s="8"/>
      <c r="I26" s="8"/>
      <c r="J26" s="8"/>
      <c r="K26" s="57"/>
      <c r="L26" s="57"/>
    </row>
    <row r="27" spans="1:12" x14ac:dyDescent="0.25">
      <c r="A27" s="14" t="s">
        <v>34</v>
      </c>
      <c r="B27" s="15"/>
      <c r="C27" s="14"/>
      <c r="D27" s="8"/>
      <c r="E27" s="8"/>
      <c r="F27" s="8"/>
      <c r="G27" s="8"/>
      <c r="H27" s="8"/>
      <c r="I27" s="8"/>
      <c r="J27" s="8"/>
      <c r="K27" s="57"/>
      <c r="L27" s="57"/>
    </row>
    <row r="28" spans="1:12" x14ac:dyDescent="0.25">
      <c r="A28" s="14" t="s">
        <v>8</v>
      </c>
      <c r="B28" s="14"/>
      <c r="C28" s="14"/>
      <c r="D28" s="59"/>
      <c r="E28" s="59"/>
      <c r="F28" s="59"/>
      <c r="G28" s="59"/>
      <c r="H28" s="59"/>
      <c r="I28" s="59"/>
      <c r="J28" s="59"/>
      <c r="K28" s="57"/>
      <c r="L28" s="57"/>
    </row>
    <row r="29" spans="1:12" x14ac:dyDescent="0.25">
      <c r="A29" s="165" t="s">
        <v>11</v>
      </c>
      <c r="B29" s="165"/>
      <c r="C29" s="165"/>
      <c r="D29" s="59"/>
      <c r="E29" s="59"/>
      <c r="F29" s="59"/>
      <c r="G29" s="59"/>
      <c r="H29" s="59"/>
      <c r="I29" s="59"/>
      <c r="J29" s="59"/>
      <c r="K29" s="4"/>
      <c r="L29" s="59">
        <v>13</v>
      </c>
    </row>
    <row r="30" spans="1:12" x14ac:dyDescent="0.25">
      <c r="A30" s="14" t="s">
        <v>12</v>
      </c>
      <c r="B30" s="14"/>
      <c r="C30" s="14"/>
      <c r="D30" s="8"/>
      <c r="E30" s="8"/>
      <c r="F30" s="8"/>
      <c r="G30" s="8"/>
      <c r="H30" s="8"/>
      <c r="I30" s="8"/>
      <c r="J30" s="8"/>
      <c r="K30" s="57"/>
      <c r="L30" s="57"/>
    </row>
    <row r="31" spans="1:12" x14ac:dyDescent="0.25">
      <c r="A31" s="14" t="s">
        <v>18</v>
      </c>
      <c r="B31" s="14"/>
      <c r="C31" s="14"/>
      <c r="D31" s="8"/>
      <c r="E31" s="8"/>
      <c r="F31" s="8"/>
      <c r="G31" s="8"/>
      <c r="H31" s="8"/>
      <c r="I31" s="8"/>
      <c r="J31" s="8"/>
      <c r="K31" s="57"/>
      <c r="L31" s="57"/>
    </row>
    <row r="32" spans="1:12" x14ac:dyDescent="0.25">
      <c r="A32" s="14" t="s">
        <v>19</v>
      </c>
      <c r="B32" s="14"/>
      <c r="C32" s="14"/>
      <c r="D32" s="8"/>
      <c r="E32" s="8"/>
      <c r="F32" s="8"/>
      <c r="G32" s="8"/>
      <c r="H32" s="8"/>
      <c r="I32" s="8"/>
      <c r="J32" s="8"/>
      <c r="K32" s="57"/>
      <c r="L32" s="57"/>
    </row>
    <row r="33" spans="1:12" x14ac:dyDescent="0.25">
      <c r="A33" s="14" t="s">
        <v>8</v>
      </c>
      <c r="B33" s="14"/>
      <c r="C33" s="14"/>
      <c r="D33" s="59"/>
      <c r="E33" s="59"/>
      <c r="F33" s="59"/>
      <c r="G33" s="59"/>
      <c r="H33" s="59"/>
      <c r="I33" s="59"/>
      <c r="J33" s="59"/>
      <c r="K33" s="57"/>
      <c r="L33" s="57"/>
    </row>
    <row r="34" spans="1:12" x14ac:dyDescent="0.25">
      <c r="A34" s="176" t="s">
        <v>13</v>
      </c>
      <c r="B34" s="177"/>
      <c r="C34" s="177"/>
      <c r="D34" s="59"/>
      <c r="E34" s="59"/>
      <c r="F34" s="59"/>
      <c r="G34" s="59"/>
      <c r="H34" s="59"/>
      <c r="I34" s="59"/>
      <c r="J34" s="59"/>
      <c r="K34" s="4"/>
      <c r="L34" s="59">
        <v>13</v>
      </c>
    </row>
    <row r="35" spans="1:12" x14ac:dyDescent="0.25">
      <c r="A35" s="14" t="s">
        <v>15</v>
      </c>
      <c r="B35" s="14">
        <v>1</v>
      </c>
      <c r="C35" s="14"/>
      <c r="D35" s="8"/>
      <c r="E35" s="8"/>
      <c r="F35" s="8"/>
      <c r="G35" s="8">
        <v>1</v>
      </c>
      <c r="H35" s="8"/>
      <c r="I35" s="8"/>
      <c r="J35" s="8"/>
      <c r="K35" s="57"/>
      <c r="L35" s="57"/>
    </row>
    <row r="36" spans="1:12" ht="15" customHeight="1" x14ac:dyDescent="0.25">
      <c r="A36" s="14" t="s">
        <v>14</v>
      </c>
      <c r="B36" s="14"/>
      <c r="C36" s="14"/>
      <c r="D36" s="8"/>
      <c r="E36" s="8"/>
      <c r="F36" s="8"/>
      <c r="G36" s="8"/>
      <c r="H36" s="8"/>
      <c r="I36" s="8"/>
      <c r="J36" s="8"/>
      <c r="K36" s="57"/>
      <c r="L36" s="57"/>
    </row>
    <row r="37" spans="1:12" x14ac:dyDescent="0.25">
      <c r="A37" s="14" t="s">
        <v>8</v>
      </c>
      <c r="B37" s="2"/>
      <c r="C37" s="2"/>
      <c r="D37" s="2"/>
      <c r="E37" s="2"/>
      <c r="F37" s="2"/>
      <c r="G37" s="2"/>
      <c r="H37" s="2"/>
      <c r="I37" s="2"/>
      <c r="J37" s="2"/>
      <c r="K37" s="57"/>
      <c r="L37" s="57"/>
    </row>
    <row r="38" spans="1:12" ht="31.5" x14ac:dyDescent="0.25">
      <c r="A38" s="25" t="s">
        <v>35</v>
      </c>
      <c r="B38" s="24">
        <v>4</v>
      </c>
      <c r="C38" s="24"/>
      <c r="D38" s="57">
        <v>1</v>
      </c>
      <c r="E38" s="57"/>
      <c r="F38" s="57"/>
      <c r="G38" s="57"/>
      <c r="H38" s="57">
        <v>3</v>
      </c>
      <c r="I38" s="57"/>
      <c r="J38" s="57"/>
      <c r="K38" s="57"/>
      <c r="L38" s="57"/>
    </row>
    <row r="39" spans="1:12" x14ac:dyDescent="0.25">
      <c r="A39" s="14" t="s">
        <v>17</v>
      </c>
      <c r="B39" s="14">
        <f>SUM(B35:B37,B3:B8,B10,B13:B14,B21:B23,B26,B30:B32,+B38)</f>
        <v>131</v>
      </c>
      <c r="C39" s="14">
        <f>SUM(C35:C36,C30:C32,C26,C21:C23,C13:C14,C3:C8)</f>
        <v>77</v>
      </c>
      <c r="K39" s="57">
        <f>SUM(O29,K3:K8,K10,K13:K14,K17:K18,K21:K23,K26:K27,K30:K32,K35:K36)</f>
        <v>119</v>
      </c>
      <c r="L39" s="2">
        <f>SUM(L3:L8,L9,L12,L16,L20,L25,L29,L34)</f>
        <v>140</v>
      </c>
    </row>
  </sheetData>
  <mergeCells count="13">
    <mergeCell ref="D1:J1"/>
    <mergeCell ref="K1:K2"/>
    <mergeCell ref="L1:L2"/>
    <mergeCell ref="A9:C9"/>
    <mergeCell ref="A34:C34"/>
    <mergeCell ref="A1:A2"/>
    <mergeCell ref="B1:B2"/>
    <mergeCell ref="C1:C2"/>
    <mergeCell ref="A12:C12"/>
    <mergeCell ref="A16:C16"/>
    <mergeCell ref="A20:C20"/>
    <mergeCell ref="A25:C25"/>
    <mergeCell ref="A29:C29"/>
  </mergeCells>
  <pageMargins left="0.7" right="0.7" top="0.75" bottom="0.75" header="0.3" footer="0.3"/>
  <pageSetup paperSize="9" scale="4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70" zoomScaleNormal="70" workbookViewId="0">
      <selection activeCell="S24" sqref="S24"/>
    </sheetView>
  </sheetViews>
  <sheetFormatPr defaultRowHeight="15.75" x14ac:dyDescent="0.25"/>
  <cols>
    <col min="1" max="1" width="30.140625" style="31" customWidth="1"/>
    <col min="2" max="2" width="14.5703125" style="31" customWidth="1"/>
    <col min="3" max="3" width="22.7109375" style="31" customWidth="1"/>
    <col min="4" max="4" width="17.28515625" style="4" customWidth="1"/>
    <col min="5" max="5" width="13.85546875" style="4" bestFit="1" customWidth="1"/>
    <col min="6" max="6" width="34" style="4" bestFit="1" customWidth="1"/>
    <col min="7" max="7" width="26.42578125" style="4" customWidth="1"/>
    <col min="8" max="8" width="23" style="4" customWidth="1"/>
    <col min="9" max="9" width="32.140625" style="4" bestFit="1" customWidth="1"/>
    <col min="10" max="10" width="19.85546875" style="4" customWidth="1"/>
    <col min="11" max="11" width="22.85546875" style="55" customWidth="1"/>
    <col min="12" max="12" width="22.5703125" style="55" customWidth="1"/>
    <col min="13" max="16384" width="9.140625" style="4"/>
  </cols>
  <sheetData>
    <row r="1" spans="1:12" x14ac:dyDescent="0.25">
      <c r="A1" s="167" t="s">
        <v>16</v>
      </c>
      <c r="B1" s="163" t="s">
        <v>20</v>
      </c>
      <c r="C1" s="163" t="s">
        <v>39</v>
      </c>
      <c r="D1" s="172" t="s">
        <v>40</v>
      </c>
      <c r="E1" s="173"/>
      <c r="F1" s="173"/>
      <c r="G1" s="173"/>
      <c r="H1" s="173"/>
      <c r="I1" s="173"/>
      <c r="J1" s="174"/>
      <c r="K1" s="163" t="s">
        <v>38</v>
      </c>
      <c r="L1" s="167" t="s">
        <v>21</v>
      </c>
    </row>
    <row r="2" spans="1:12" ht="79.5" customHeight="1" x14ac:dyDescent="0.25">
      <c r="A2" s="167"/>
      <c r="B2" s="171"/>
      <c r="C2" s="171"/>
      <c r="D2" s="58" t="s">
        <v>42</v>
      </c>
      <c r="E2" s="57" t="s">
        <v>43</v>
      </c>
      <c r="F2" s="58" t="s">
        <v>45</v>
      </c>
      <c r="G2" s="58" t="s">
        <v>46</v>
      </c>
      <c r="H2" s="58" t="s">
        <v>47</v>
      </c>
      <c r="I2" s="58" t="s">
        <v>41</v>
      </c>
      <c r="J2" s="58" t="s">
        <v>44</v>
      </c>
      <c r="K2" s="171"/>
      <c r="L2" s="167"/>
    </row>
    <row r="3" spans="1:12" x14ac:dyDescent="0.25">
      <c r="A3" s="29" t="s">
        <v>23</v>
      </c>
      <c r="B3" s="29">
        <v>39</v>
      </c>
      <c r="C3" s="29">
        <v>20</v>
      </c>
      <c r="D3" s="8"/>
      <c r="E3" s="8">
        <v>1</v>
      </c>
      <c r="F3" s="8"/>
      <c r="G3" s="8"/>
      <c r="H3" s="8">
        <v>15</v>
      </c>
      <c r="I3" s="8">
        <v>20</v>
      </c>
      <c r="J3" s="8">
        <v>3</v>
      </c>
      <c r="K3" s="57"/>
      <c r="L3" s="57">
        <v>9</v>
      </c>
    </row>
    <row r="4" spans="1:12" x14ac:dyDescent="0.25">
      <c r="A4" s="29" t="s">
        <v>24</v>
      </c>
      <c r="B4" s="29">
        <v>2</v>
      </c>
      <c r="C4" s="29">
        <v>2</v>
      </c>
      <c r="D4" s="8"/>
      <c r="E4" s="8"/>
      <c r="F4" s="8"/>
      <c r="G4" s="8"/>
      <c r="H4" s="8"/>
      <c r="I4" s="8">
        <v>2</v>
      </c>
      <c r="J4" s="8"/>
      <c r="K4" s="57"/>
      <c r="L4" s="57">
        <v>11</v>
      </c>
    </row>
    <row r="5" spans="1:12" x14ac:dyDescent="0.25">
      <c r="A5" s="29" t="s">
        <v>25</v>
      </c>
      <c r="B5" s="29">
        <v>7</v>
      </c>
      <c r="C5" s="29">
        <v>6</v>
      </c>
      <c r="D5" s="8"/>
      <c r="E5" s="8"/>
      <c r="F5" s="8"/>
      <c r="G5" s="8"/>
      <c r="H5" s="8">
        <v>1</v>
      </c>
      <c r="I5" s="8">
        <v>6</v>
      </c>
      <c r="J5" s="8"/>
      <c r="K5" s="57"/>
      <c r="L5" s="57">
        <v>14</v>
      </c>
    </row>
    <row r="6" spans="1:12" x14ac:dyDescent="0.25">
      <c r="A6" s="29" t="s">
        <v>26</v>
      </c>
      <c r="B6" s="29">
        <v>15</v>
      </c>
      <c r="C6" s="29">
        <v>9</v>
      </c>
      <c r="D6" s="8"/>
      <c r="E6" s="8">
        <v>2</v>
      </c>
      <c r="F6" s="8"/>
      <c r="G6" s="8">
        <v>1</v>
      </c>
      <c r="H6" s="8">
        <v>3</v>
      </c>
      <c r="I6" s="8">
        <v>9</v>
      </c>
      <c r="J6" s="8"/>
      <c r="K6" s="57">
        <v>1</v>
      </c>
      <c r="L6" s="57">
        <v>10</v>
      </c>
    </row>
    <row r="7" spans="1:12" x14ac:dyDescent="0.25">
      <c r="A7" s="29" t="s">
        <v>27</v>
      </c>
      <c r="B7" s="29">
        <v>9</v>
      </c>
      <c r="C7" s="29">
        <v>6</v>
      </c>
      <c r="D7" s="8"/>
      <c r="E7" s="8">
        <v>2</v>
      </c>
      <c r="F7" s="8"/>
      <c r="G7" s="8"/>
      <c r="H7" s="8">
        <v>1</v>
      </c>
      <c r="I7" s="8">
        <v>6</v>
      </c>
      <c r="J7" s="8"/>
      <c r="K7" s="57"/>
      <c r="L7" s="57">
        <v>2</v>
      </c>
    </row>
    <row r="8" spans="1:12" x14ac:dyDescent="0.25">
      <c r="A8" s="29" t="s">
        <v>28</v>
      </c>
      <c r="B8" s="29">
        <v>83</v>
      </c>
      <c r="C8" s="29">
        <v>33</v>
      </c>
      <c r="D8" s="8"/>
      <c r="E8" s="8">
        <v>4</v>
      </c>
      <c r="F8" s="8"/>
      <c r="G8" s="8"/>
      <c r="H8" s="8">
        <v>33</v>
      </c>
      <c r="I8" s="8">
        <v>33</v>
      </c>
      <c r="J8" s="8">
        <v>13</v>
      </c>
      <c r="K8" s="57">
        <v>97</v>
      </c>
      <c r="L8" s="57">
        <v>12</v>
      </c>
    </row>
    <row r="9" spans="1:12" x14ac:dyDescent="0.25">
      <c r="A9" s="165" t="s">
        <v>1</v>
      </c>
      <c r="B9" s="165"/>
      <c r="C9" s="165"/>
      <c r="D9" s="59"/>
      <c r="E9" s="59"/>
      <c r="F9" s="59"/>
      <c r="G9" s="59"/>
      <c r="H9" s="59"/>
      <c r="I9" s="59"/>
      <c r="J9" s="59"/>
      <c r="K9" s="4"/>
      <c r="L9" s="57">
        <v>6</v>
      </c>
    </row>
    <row r="10" spans="1:12" x14ac:dyDescent="0.25">
      <c r="A10" s="29" t="s">
        <v>2</v>
      </c>
      <c r="B10" s="29"/>
      <c r="C10" s="29"/>
      <c r="D10" s="8"/>
      <c r="E10" s="8"/>
      <c r="F10" s="8"/>
      <c r="G10" s="8"/>
      <c r="H10" s="8"/>
      <c r="I10" s="8"/>
      <c r="J10" s="8"/>
      <c r="K10" s="57"/>
      <c r="L10" s="57"/>
    </row>
    <row r="11" spans="1:12" x14ac:dyDescent="0.25">
      <c r="A11" s="29" t="s">
        <v>8</v>
      </c>
      <c r="B11" s="29"/>
      <c r="C11" s="29"/>
      <c r="D11" s="8"/>
      <c r="E11" s="8"/>
      <c r="F11" s="8"/>
      <c r="G11" s="8"/>
      <c r="H11" s="8"/>
      <c r="I11" s="8"/>
      <c r="J11" s="8"/>
      <c r="K11" s="57"/>
      <c r="L11" s="57"/>
    </row>
    <row r="12" spans="1:12" x14ac:dyDescent="0.25">
      <c r="A12" s="176" t="s">
        <v>3</v>
      </c>
      <c r="B12" s="177"/>
      <c r="C12" s="177"/>
      <c r="D12" s="59"/>
      <c r="E12" s="59"/>
      <c r="F12" s="59"/>
      <c r="G12" s="59"/>
      <c r="H12" s="59"/>
      <c r="I12" s="59"/>
      <c r="J12" s="59"/>
      <c r="K12" s="4"/>
      <c r="L12" s="57">
        <v>14</v>
      </c>
    </row>
    <row r="13" spans="1:12" x14ac:dyDescent="0.25">
      <c r="A13" s="29" t="s">
        <v>29</v>
      </c>
      <c r="B13" s="29">
        <v>14</v>
      </c>
      <c r="C13" s="29">
        <v>8</v>
      </c>
      <c r="D13" s="8">
        <v>1</v>
      </c>
      <c r="E13" s="8"/>
      <c r="F13" s="8"/>
      <c r="G13" s="8"/>
      <c r="H13" s="8">
        <v>5</v>
      </c>
      <c r="I13" s="8">
        <v>8</v>
      </c>
      <c r="J13" s="8"/>
      <c r="K13" s="57"/>
      <c r="L13" s="57"/>
    </row>
    <row r="14" spans="1:12" x14ac:dyDescent="0.25">
      <c r="A14" s="29" t="s">
        <v>30</v>
      </c>
      <c r="B14" s="29">
        <v>4</v>
      </c>
      <c r="C14" s="29">
        <v>2</v>
      </c>
      <c r="D14" s="8"/>
      <c r="E14" s="8"/>
      <c r="F14" s="8"/>
      <c r="G14" s="8"/>
      <c r="H14" s="8">
        <v>1</v>
      </c>
      <c r="I14" s="8">
        <v>2</v>
      </c>
      <c r="J14" s="8">
        <v>1</v>
      </c>
      <c r="K14" s="57"/>
      <c r="L14" s="57"/>
    </row>
    <row r="15" spans="1:12" x14ac:dyDescent="0.25">
      <c r="A15" s="29" t="s">
        <v>8</v>
      </c>
      <c r="B15" s="29"/>
      <c r="C15" s="29"/>
      <c r="D15" s="59"/>
      <c r="E15" s="59"/>
      <c r="F15" s="59"/>
      <c r="G15" s="59"/>
      <c r="H15" s="59"/>
      <c r="I15" s="59"/>
      <c r="J15" s="59"/>
      <c r="K15" s="57"/>
      <c r="L15" s="57"/>
    </row>
    <row r="16" spans="1:12" x14ac:dyDescent="0.25">
      <c r="A16" s="165" t="s">
        <v>4</v>
      </c>
      <c r="B16" s="165"/>
      <c r="C16" s="165"/>
      <c r="D16" s="59"/>
      <c r="E16" s="59"/>
      <c r="F16" s="59"/>
      <c r="G16" s="59"/>
      <c r="H16" s="59"/>
      <c r="I16" s="59"/>
      <c r="J16" s="59"/>
      <c r="K16" s="4"/>
      <c r="L16" s="57">
        <v>16</v>
      </c>
    </row>
    <row r="17" spans="1:12" x14ac:dyDescent="0.25">
      <c r="A17" s="29" t="s">
        <v>22</v>
      </c>
      <c r="B17" s="8"/>
      <c r="C17" s="30"/>
      <c r="D17" s="8"/>
      <c r="E17" s="8"/>
      <c r="F17" s="8"/>
      <c r="G17" s="8"/>
      <c r="H17" s="8"/>
      <c r="I17" s="8"/>
      <c r="J17" s="8"/>
      <c r="K17" s="59"/>
      <c r="L17" s="57"/>
    </row>
    <row r="18" spans="1:12" x14ac:dyDescent="0.25">
      <c r="A18" s="29" t="s">
        <v>31</v>
      </c>
      <c r="B18" s="8"/>
      <c r="C18" s="30"/>
      <c r="D18" s="8"/>
      <c r="E18" s="8"/>
      <c r="F18" s="8"/>
      <c r="G18" s="8"/>
      <c r="H18" s="8"/>
      <c r="I18" s="8"/>
      <c r="J18" s="8"/>
      <c r="K18" s="57"/>
      <c r="L18" s="57"/>
    </row>
    <row r="19" spans="1:12" x14ac:dyDescent="0.25">
      <c r="A19" s="29" t="s">
        <v>8</v>
      </c>
      <c r="B19" s="33"/>
      <c r="C19" s="30"/>
      <c r="D19" s="59"/>
      <c r="E19" s="59"/>
      <c r="F19" s="59"/>
      <c r="G19" s="59"/>
      <c r="H19" s="59"/>
      <c r="I19" s="59"/>
      <c r="J19" s="59"/>
      <c r="K19" s="57"/>
      <c r="L19" s="57"/>
    </row>
    <row r="20" spans="1:12" x14ac:dyDescent="0.25">
      <c r="A20" s="165" t="s">
        <v>5</v>
      </c>
      <c r="B20" s="165"/>
      <c r="C20" s="165"/>
      <c r="D20" s="57"/>
      <c r="E20" s="57"/>
      <c r="F20" s="57"/>
      <c r="G20" s="57"/>
      <c r="H20" s="57"/>
      <c r="I20" s="57"/>
      <c r="J20" s="57"/>
      <c r="K20" s="4"/>
      <c r="L20" s="57">
        <v>16</v>
      </c>
    </row>
    <row r="21" spans="1:12" x14ac:dyDescent="0.25">
      <c r="A21" s="29" t="s">
        <v>0</v>
      </c>
      <c r="B21" s="29">
        <v>8</v>
      </c>
      <c r="C21" s="29">
        <v>3</v>
      </c>
      <c r="D21" s="8">
        <v>1</v>
      </c>
      <c r="E21" s="8">
        <v>1</v>
      </c>
      <c r="F21" s="8"/>
      <c r="G21" s="8">
        <v>3</v>
      </c>
      <c r="H21" s="8"/>
      <c r="I21" s="8">
        <v>3</v>
      </c>
      <c r="J21" s="8"/>
      <c r="K21" s="57"/>
      <c r="L21" s="57"/>
    </row>
    <row r="22" spans="1:12" x14ac:dyDescent="0.25">
      <c r="A22" s="29" t="s">
        <v>6</v>
      </c>
      <c r="B22" s="29">
        <v>3</v>
      </c>
      <c r="C22" s="29"/>
      <c r="D22" s="8"/>
      <c r="E22" s="8"/>
      <c r="F22" s="8"/>
      <c r="G22" s="8"/>
      <c r="H22" s="8">
        <v>3</v>
      </c>
      <c r="I22" s="8"/>
      <c r="J22" s="8"/>
      <c r="K22" s="57"/>
      <c r="L22" s="57"/>
    </row>
    <row r="23" spans="1:12" x14ac:dyDescent="0.25">
      <c r="A23" s="29" t="s">
        <v>7</v>
      </c>
      <c r="B23" s="29">
        <v>6</v>
      </c>
      <c r="C23" s="29">
        <v>4</v>
      </c>
      <c r="D23" s="8"/>
      <c r="E23" s="8"/>
      <c r="F23" s="8"/>
      <c r="G23" s="8"/>
      <c r="H23" s="8">
        <v>2</v>
      </c>
      <c r="I23" s="8">
        <v>4</v>
      </c>
      <c r="J23" s="8"/>
      <c r="K23" s="57"/>
      <c r="L23" s="57"/>
    </row>
    <row r="24" spans="1:12" x14ac:dyDescent="0.25">
      <c r="A24" s="29" t="s">
        <v>8</v>
      </c>
      <c r="B24" s="29"/>
      <c r="C24" s="29"/>
      <c r="D24" s="59"/>
      <c r="E24" s="59"/>
      <c r="F24" s="59"/>
      <c r="G24" s="59"/>
      <c r="H24" s="59"/>
      <c r="I24" s="59"/>
      <c r="J24" s="59"/>
      <c r="K24" s="57"/>
      <c r="L24" s="57"/>
    </row>
    <row r="25" spans="1:12" x14ac:dyDescent="0.25">
      <c r="A25" s="165" t="s">
        <v>9</v>
      </c>
      <c r="B25" s="165"/>
      <c r="C25" s="165"/>
      <c r="D25" s="59"/>
      <c r="E25" s="59"/>
      <c r="F25" s="59"/>
      <c r="G25" s="59"/>
      <c r="H25" s="59"/>
      <c r="I25" s="59"/>
      <c r="J25" s="59"/>
      <c r="K25" s="4"/>
      <c r="L25" s="59">
        <v>4</v>
      </c>
    </row>
    <row r="26" spans="1:12" x14ac:dyDescent="0.25">
      <c r="A26" s="29" t="s">
        <v>10</v>
      </c>
      <c r="B26" s="34"/>
      <c r="C26" s="29"/>
      <c r="D26" s="8"/>
      <c r="E26" s="8"/>
      <c r="F26" s="8"/>
      <c r="G26" s="8"/>
      <c r="H26" s="8"/>
      <c r="I26" s="8"/>
      <c r="J26" s="8"/>
      <c r="K26" s="57"/>
      <c r="L26" s="57"/>
    </row>
    <row r="27" spans="1:12" x14ac:dyDescent="0.25">
      <c r="A27" s="29" t="s">
        <v>34</v>
      </c>
      <c r="B27" s="34"/>
      <c r="C27" s="29"/>
      <c r="D27" s="8"/>
      <c r="E27" s="8"/>
      <c r="F27" s="8"/>
      <c r="G27" s="8"/>
      <c r="H27" s="8"/>
      <c r="I27" s="8"/>
      <c r="J27" s="8"/>
      <c r="K27" s="57"/>
      <c r="L27" s="57"/>
    </row>
    <row r="28" spans="1:12" x14ac:dyDescent="0.25">
      <c r="A28" s="29" t="s">
        <v>8</v>
      </c>
      <c r="B28" s="29"/>
      <c r="C28" s="29"/>
      <c r="D28" s="59"/>
      <c r="E28" s="59"/>
      <c r="F28" s="59"/>
      <c r="G28" s="59"/>
      <c r="H28" s="59"/>
      <c r="I28" s="59"/>
      <c r="J28" s="59"/>
      <c r="K28" s="57"/>
      <c r="L28" s="57"/>
    </row>
    <row r="29" spans="1:12" x14ac:dyDescent="0.25">
      <c r="A29" s="165" t="s">
        <v>11</v>
      </c>
      <c r="B29" s="165"/>
      <c r="C29" s="165"/>
      <c r="D29" s="59"/>
      <c r="E29" s="59"/>
      <c r="F29" s="59"/>
      <c r="G29" s="59"/>
      <c r="H29" s="59"/>
      <c r="I29" s="59"/>
      <c r="J29" s="59"/>
      <c r="K29" s="4"/>
      <c r="L29" s="59">
        <v>13</v>
      </c>
    </row>
    <row r="30" spans="1:12" x14ac:dyDescent="0.25">
      <c r="A30" s="29" t="s">
        <v>12</v>
      </c>
      <c r="B30" s="29">
        <v>1</v>
      </c>
      <c r="C30" s="29"/>
      <c r="D30" s="8"/>
      <c r="E30" s="8"/>
      <c r="F30" s="8"/>
      <c r="G30" s="8"/>
      <c r="H30" s="8">
        <v>1</v>
      </c>
      <c r="I30" s="8"/>
      <c r="J30" s="8"/>
      <c r="K30" s="57"/>
      <c r="L30" s="57"/>
    </row>
    <row r="31" spans="1:12" x14ac:dyDescent="0.25">
      <c r="A31" s="29" t="s">
        <v>18</v>
      </c>
      <c r="B31" s="29">
        <v>1</v>
      </c>
      <c r="C31" s="29"/>
      <c r="D31" s="8"/>
      <c r="E31" s="8"/>
      <c r="F31" s="8"/>
      <c r="G31" s="8"/>
      <c r="H31" s="8">
        <v>1</v>
      </c>
      <c r="I31" s="8"/>
      <c r="J31" s="8"/>
      <c r="K31" s="57"/>
      <c r="L31" s="57"/>
    </row>
    <row r="32" spans="1:12" x14ac:dyDescent="0.25">
      <c r="A32" s="29" t="s">
        <v>19</v>
      </c>
      <c r="B32" s="29"/>
      <c r="C32" s="29"/>
      <c r="D32" s="8"/>
      <c r="E32" s="8"/>
      <c r="F32" s="8"/>
      <c r="G32" s="8"/>
      <c r="H32" s="8"/>
      <c r="I32" s="8"/>
      <c r="J32" s="8"/>
      <c r="K32" s="57"/>
      <c r="L32" s="57"/>
    </row>
    <row r="33" spans="1:12" x14ac:dyDescent="0.25">
      <c r="A33" s="29" t="s">
        <v>8</v>
      </c>
      <c r="B33" s="29"/>
      <c r="C33" s="29"/>
      <c r="D33" s="59"/>
      <c r="E33" s="59"/>
      <c r="F33" s="59"/>
      <c r="G33" s="59"/>
      <c r="H33" s="59"/>
      <c r="I33" s="59"/>
      <c r="J33" s="59"/>
      <c r="K33" s="57"/>
      <c r="L33" s="57"/>
    </row>
    <row r="34" spans="1:12" x14ac:dyDescent="0.25">
      <c r="A34" s="176" t="s">
        <v>13</v>
      </c>
      <c r="B34" s="177"/>
      <c r="C34" s="177"/>
      <c r="D34" s="59"/>
      <c r="E34" s="59"/>
      <c r="F34" s="59"/>
      <c r="G34" s="59"/>
      <c r="H34" s="59"/>
      <c r="I34" s="59"/>
      <c r="J34" s="59"/>
      <c r="K34" s="4"/>
      <c r="L34" s="59">
        <v>13</v>
      </c>
    </row>
    <row r="35" spans="1:12" x14ac:dyDescent="0.25">
      <c r="A35" s="29" t="s">
        <v>15</v>
      </c>
      <c r="B35" s="29">
        <v>3</v>
      </c>
      <c r="C35" s="29">
        <v>3</v>
      </c>
      <c r="D35" s="8"/>
      <c r="E35" s="8"/>
      <c r="F35" s="8"/>
      <c r="G35" s="8"/>
      <c r="H35" s="8"/>
      <c r="I35" s="8">
        <v>3</v>
      </c>
      <c r="J35" s="8"/>
      <c r="K35" s="57"/>
      <c r="L35" s="57"/>
    </row>
    <row r="36" spans="1:12" ht="15" customHeight="1" x14ac:dyDescent="0.25">
      <c r="A36" s="29" t="s">
        <v>14</v>
      </c>
      <c r="B36" s="29"/>
      <c r="C36" s="29"/>
      <c r="D36" s="8"/>
      <c r="E36" s="8"/>
      <c r="F36" s="8"/>
      <c r="G36" s="8"/>
      <c r="H36" s="8"/>
      <c r="I36" s="8"/>
      <c r="J36" s="8"/>
      <c r="K36" s="57"/>
      <c r="L36" s="57"/>
    </row>
    <row r="37" spans="1:12" x14ac:dyDescent="0.25">
      <c r="A37" s="29" t="s">
        <v>8</v>
      </c>
      <c r="B37" s="2"/>
      <c r="C37" s="2"/>
      <c r="D37" s="2"/>
      <c r="E37" s="2"/>
      <c r="F37" s="2"/>
      <c r="G37" s="2"/>
      <c r="H37" s="2"/>
      <c r="I37" s="2"/>
      <c r="J37" s="2"/>
      <c r="K37" s="57"/>
      <c r="L37" s="57"/>
    </row>
    <row r="38" spans="1:12" ht="31.5" x14ac:dyDescent="0.25">
      <c r="A38" s="32" t="s">
        <v>35</v>
      </c>
      <c r="B38" s="29">
        <v>6</v>
      </c>
      <c r="C38" s="29"/>
      <c r="D38" s="57">
        <v>3</v>
      </c>
      <c r="E38" s="57"/>
      <c r="F38" s="57"/>
      <c r="G38" s="57"/>
      <c r="H38" s="57">
        <v>3</v>
      </c>
      <c r="I38" s="57"/>
      <c r="J38" s="57"/>
      <c r="K38" s="57"/>
      <c r="L38" s="57"/>
    </row>
    <row r="39" spans="1:12" x14ac:dyDescent="0.25">
      <c r="A39" s="29" t="s">
        <v>17</v>
      </c>
      <c r="B39" s="29">
        <v>201</v>
      </c>
      <c r="C39" s="29">
        <v>96</v>
      </c>
      <c r="K39" s="57">
        <f>SUM(O29,K3:K8,K10,K13:K14,K17:K18,K21:K23,K26:K27,K30:K32,K35:K36)</f>
        <v>98</v>
      </c>
      <c r="L39" s="2">
        <f>SUM(L3:L8,L9,L12,L16,L20,L25,L29,L34)</f>
        <v>140</v>
      </c>
    </row>
  </sheetData>
  <mergeCells count="13">
    <mergeCell ref="D1:J1"/>
    <mergeCell ref="K1:K2"/>
    <mergeCell ref="L1:L2"/>
    <mergeCell ref="A9:C9"/>
    <mergeCell ref="A34:C34"/>
    <mergeCell ref="A1:A2"/>
    <mergeCell ref="B1:B2"/>
    <mergeCell ref="C1:C2"/>
    <mergeCell ref="A12:C12"/>
    <mergeCell ref="A16:C16"/>
    <mergeCell ref="A20:C20"/>
    <mergeCell ref="A25:C25"/>
    <mergeCell ref="A29:C29"/>
  </mergeCells>
  <pageMargins left="0.7" right="0.7" top="0.75" bottom="0.75" header="0.3" footer="0.3"/>
  <pageSetup paperSize="9" scale="46"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55" zoomScaleNormal="55" workbookViewId="0">
      <selection activeCell="Q39" sqref="Q39"/>
    </sheetView>
  </sheetViews>
  <sheetFormatPr defaultRowHeight="15.75" x14ac:dyDescent="0.25"/>
  <cols>
    <col min="1" max="1" width="30.140625" style="35" customWidth="1"/>
    <col min="2" max="2" width="14.5703125" style="35" customWidth="1"/>
    <col min="3" max="3" width="20.5703125" style="35" customWidth="1"/>
    <col min="4" max="4" width="22.85546875" style="4" customWidth="1"/>
    <col min="5" max="5" width="16.85546875" style="4" customWidth="1"/>
    <col min="6" max="6" width="17.140625" style="4" customWidth="1"/>
    <col min="7" max="7" width="15.7109375" style="4" customWidth="1"/>
    <col min="8" max="8" width="19.85546875" style="4" customWidth="1"/>
    <col min="9" max="9" width="18.5703125" style="4" customWidth="1"/>
    <col min="10" max="10" width="17.42578125" style="4" customWidth="1"/>
    <col min="11" max="11" width="22.85546875" style="55" customWidth="1"/>
    <col min="12" max="12" width="22.5703125" style="55" customWidth="1"/>
    <col min="13" max="16384" width="9.140625" style="4"/>
  </cols>
  <sheetData>
    <row r="1" spans="1:12" x14ac:dyDescent="0.25">
      <c r="A1" s="167" t="s">
        <v>16</v>
      </c>
      <c r="B1" s="163" t="s">
        <v>36</v>
      </c>
      <c r="C1" s="163" t="s">
        <v>39</v>
      </c>
      <c r="D1" s="172" t="s">
        <v>40</v>
      </c>
      <c r="E1" s="173"/>
      <c r="F1" s="173"/>
      <c r="G1" s="173"/>
      <c r="H1" s="173"/>
      <c r="I1" s="173"/>
      <c r="J1" s="174"/>
      <c r="K1" s="163" t="s">
        <v>38</v>
      </c>
      <c r="L1" s="167" t="s">
        <v>21</v>
      </c>
    </row>
    <row r="2" spans="1:12" ht="117" customHeight="1" x14ac:dyDescent="0.25">
      <c r="A2" s="167"/>
      <c r="B2" s="171"/>
      <c r="C2" s="171"/>
      <c r="D2" s="60" t="s">
        <v>42</v>
      </c>
      <c r="E2" s="61" t="s">
        <v>43</v>
      </c>
      <c r="F2" s="60" t="s">
        <v>45</v>
      </c>
      <c r="G2" s="60" t="s">
        <v>46</v>
      </c>
      <c r="H2" s="60" t="s">
        <v>47</v>
      </c>
      <c r="I2" s="60" t="s">
        <v>41</v>
      </c>
      <c r="J2" s="60" t="s">
        <v>44</v>
      </c>
      <c r="K2" s="171"/>
      <c r="L2" s="167"/>
    </row>
    <row r="3" spans="1:12" x14ac:dyDescent="0.25">
      <c r="A3" s="39" t="s">
        <v>23</v>
      </c>
      <c r="B3" s="39">
        <v>9</v>
      </c>
      <c r="C3" s="39">
        <v>8</v>
      </c>
      <c r="D3" s="8"/>
      <c r="E3" s="8"/>
      <c r="F3" s="8"/>
      <c r="G3" s="8"/>
      <c r="H3" s="8"/>
      <c r="I3" s="8">
        <v>8</v>
      </c>
      <c r="J3" s="8">
        <v>1</v>
      </c>
      <c r="K3" s="61">
        <v>2</v>
      </c>
      <c r="L3" s="61">
        <v>9</v>
      </c>
    </row>
    <row r="4" spans="1:12" x14ac:dyDescent="0.25">
      <c r="A4" s="39" t="s">
        <v>24</v>
      </c>
      <c r="B4" s="39">
        <v>1</v>
      </c>
      <c r="C4" s="39"/>
      <c r="D4" s="8"/>
      <c r="E4" s="8">
        <v>1</v>
      </c>
      <c r="F4" s="8"/>
      <c r="G4" s="8"/>
      <c r="H4" s="8"/>
      <c r="I4" s="8"/>
      <c r="J4" s="8"/>
      <c r="K4" s="61"/>
      <c r="L4" s="61">
        <v>11</v>
      </c>
    </row>
    <row r="5" spans="1:12" x14ac:dyDescent="0.25">
      <c r="A5" s="39" t="s">
        <v>25</v>
      </c>
      <c r="B5" s="39">
        <v>2</v>
      </c>
      <c r="C5" s="39">
        <v>2</v>
      </c>
      <c r="D5" s="8"/>
      <c r="E5" s="8"/>
      <c r="F5" s="8"/>
      <c r="G5" s="8"/>
      <c r="H5" s="8"/>
      <c r="I5" s="8">
        <v>2</v>
      </c>
      <c r="J5" s="8"/>
      <c r="K5" s="61"/>
      <c r="L5" s="61">
        <v>14</v>
      </c>
    </row>
    <row r="6" spans="1:12" x14ac:dyDescent="0.25">
      <c r="A6" s="39" t="s">
        <v>26</v>
      </c>
      <c r="B6" s="39">
        <v>4</v>
      </c>
      <c r="C6" s="39">
        <v>3</v>
      </c>
      <c r="D6" s="8"/>
      <c r="E6" s="8"/>
      <c r="F6" s="8"/>
      <c r="G6" s="8"/>
      <c r="H6" s="8"/>
      <c r="I6" s="8">
        <v>3</v>
      </c>
      <c r="J6" s="8">
        <v>1</v>
      </c>
      <c r="K6" s="61">
        <v>1</v>
      </c>
      <c r="L6" s="61">
        <v>10</v>
      </c>
    </row>
    <row r="7" spans="1:12" x14ac:dyDescent="0.25">
      <c r="A7" s="39" t="s">
        <v>27</v>
      </c>
      <c r="B7" s="39">
        <v>1</v>
      </c>
      <c r="C7" s="39"/>
      <c r="D7" s="8"/>
      <c r="E7" s="8"/>
      <c r="F7" s="8"/>
      <c r="G7" s="8"/>
      <c r="H7" s="8">
        <v>1</v>
      </c>
      <c r="I7" s="8"/>
      <c r="J7" s="8"/>
      <c r="K7" s="61"/>
      <c r="L7" s="61">
        <v>2</v>
      </c>
    </row>
    <row r="8" spans="1:12" x14ac:dyDescent="0.25">
      <c r="A8" s="39" t="s">
        <v>28</v>
      </c>
      <c r="B8" s="39">
        <v>24</v>
      </c>
      <c r="C8" s="39">
        <v>17</v>
      </c>
      <c r="D8" s="8"/>
      <c r="E8" s="8"/>
      <c r="F8" s="8"/>
      <c r="G8" s="8"/>
      <c r="H8" s="8">
        <v>3</v>
      </c>
      <c r="I8" s="8">
        <v>17</v>
      </c>
      <c r="J8" s="8">
        <v>4</v>
      </c>
      <c r="K8" s="61">
        <v>110</v>
      </c>
      <c r="L8" s="61">
        <v>12</v>
      </c>
    </row>
    <row r="9" spans="1:12" x14ac:dyDescent="0.25">
      <c r="A9" s="165" t="s">
        <v>1</v>
      </c>
      <c r="B9" s="165"/>
      <c r="C9" s="165"/>
      <c r="D9" s="62"/>
      <c r="E9" s="62"/>
      <c r="F9" s="62"/>
      <c r="G9" s="62"/>
      <c r="H9" s="62"/>
      <c r="I9" s="62"/>
      <c r="J9" s="62"/>
      <c r="K9" s="4"/>
      <c r="L9" s="61">
        <v>6</v>
      </c>
    </row>
    <row r="10" spans="1:12" x14ac:dyDescent="0.25">
      <c r="A10" s="39" t="s">
        <v>2</v>
      </c>
      <c r="B10" s="39"/>
      <c r="C10" s="39"/>
      <c r="D10" s="8"/>
      <c r="E10" s="8"/>
      <c r="F10" s="8"/>
      <c r="G10" s="8"/>
      <c r="H10" s="8"/>
      <c r="I10" s="8"/>
      <c r="J10" s="8"/>
      <c r="K10" s="61"/>
      <c r="L10" s="61"/>
    </row>
    <row r="11" spans="1:12" x14ac:dyDescent="0.25">
      <c r="A11" s="39" t="s">
        <v>8</v>
      </c>
      <c r="B11" s="39"/>
      <c r="C11" s="39"/>
      <c r="D11" s="8"/>
      <c r="E11" s="8"/>
      <c r="F11" s="8"/>
      <c r="G11" s="8"/>
      <c r="H11" s="8"/>
      <c r="I11" s="8"/>
      <c r="J11" s="8"/>
      <c r="K11" s="61"/>
      <c r="L11" s="61"/>
    </row>
    <row r="12" spans="1:12" x14ac:dyDescent="0.25">
      <c r="A12" s="176" t="s">
        <v>3</v>
      </c>
      <c r="B12" s="177"/>
      <c r="C12" s="177"/>
      <c r="D12" s="62"/>
      <c r="E12" s="62"/>
      <c r="F12" s="62"/>
      <c r="G12" s="62"/>
      <c r="H12" s="62"/>
      <c r="I12" s="62"/>
      <c r="J12" s="62"/>
      <c r="K12" s="4"/>
      <c r="L12" s="61">
        <v>14</v>
      </c>
    </row>
    <row r="13" spans="1:12" x14ac:dyDescent="0.25">
      <c r="A13" s="39" t="s">
        <v>29</v>
      </c>
      <c r="B13" s="39">
        <v>10</v>
      </c>
      <c r="C13" s="39">
        <v>9</v>
      </c>
      <c r="D13" s="8"/>
      <c r="E13" s="8"/>
      <c r="F13" s="8"/>
      <c r="G13" s="8"/>
      <c r="H13" s="8">
        <v>1</v>
      </c>
      <c r="I13" s="8">
        <v>9</v>
      </c>
      <c r="J13" s="8"/>
      <c r="K13" s="61"/>
      <c r="L13" s="61"/>
    </row>
    <row r="14" spans="1:12" x14ac:dyDescent="0.25">
      <c r="A14" s="39" t="s">
        <v>30</v>
      </c>
      <c r="B14" s="39"/>
      <c r="C14" s="39"/>
      <c r="D14" s="8"/>
      <c r="E14" s="8"/>
      <c r="F14" s="8"/>
      <c r="G14" s="8"/>
      <c r="H14" s="8"/>
      <c r="I14" s="8"/>
      <c r="J14" s="8"/>
      <c r="K14" s="61"/>
      <c r="L14" s="61"/>
    </row>
    <row r="15" spans="1:12" x14ac:dyDescent="0.25">
      <c r="A15" s="39" t="s">
        <v>8</v>
      </c>
      <c r="B15" s="39"/>
      <c r="C15" s="39"/>
      <c r="D15" s="62"/>
      <c r="E15" s="62"/>
      <c r="F15" s="62"/>
      <c r="G15" s="62"/>
      <c r="H15" s="62"/>
      <c r="I15" s="62"/>
      <c r="J15" s="62"/>
      <c r="K15" s="61"/>
      <c r="L15" s="61"/>
    </row>
    <row r="16" spans="1:12" x14ac:dyDescent="0.25">
      <c r="A16" s="165" t="s">
        <v>4</v>
      </c>
      <c r="B16" s="165"/>
      <c r="C16" s="165"/>
      <c r="D16" s="62"/>
      <c r="E16" s="62"/>
      <c r="F16" s="62"/>
      <c r="G16" s="62"/>
      <c r="H16" s="62"/>
      <c r="I16" s="62"/>
      <c r="J16" s="62"/>
      <c r="K16" s="4"/>
      <c r="L16" s="61">
        <v>16</v>
      </c>
    </row>
    <row r="17" spans="1:12" x14ac:dyDescent="0.25">
      <c r="A17" s="39" t="s">
        <v>22</v>
      </c>
      <c r="B17" s="8"/>
      <c r="C17" s="38"/>
      <c r="D17" s="8"/>
      <c r="E17" s="8"/>
      <c r="F17" s="8"/>
      <c r="G17" s="8"/>
      <c r="H17" s="8"/>
      <c r="I17" s="8"/>
      <c r="J17" s="8"/>
      <c r="K17" s="62"/>
      <c r="L17" s="61"/>
    </row>
    <row r="18" spans="1:12" x14ac:dyDescent="0.25">
      <c r="A18" s="39" t="s">
        <v>31</v>
      </c>
      <c r="B18" s="8"/>
      <c r="C18" s="38"/>
      <c r="D18" s="8"/>
      <c r="E18" s="8"/>
      <c r="F18" s="8"/>
      <c r="G18" s="8"/>
      <c r="H18" s="8"/>
      <c r="I18" s="8"/>
      <c r="J18" s="8"/>
      <c r="K18" s="61"/>
      <c r="L18" s="61"/>
    </row>
    <row r="19" spans="1:12" x14ac:dyDescent="0.25">
      <c r="A19" s="39" t="s">
        <v>8</v>
      </c>
      <c r="B19" s="37"/>
      <c r="C19" s="38"/>
      <c r="D19" s="62"/>
      <c r="E19" s="62"/>
      <c r="F19" s="62"/>
      <c r="G19" s="62"/>
      <c r="H19" s="62"/>
      <c r="I19" s="62"/>
      <c r="J19" s="62"/>
      <c r="K19" s="61"/>
      <c r="L19" s="61"/>
    </row>
    <row r="20" spans="1:12" x14ac:dyDescent="0.25">
      <c r="A20" s="165" t="s">
        <v>5</v>
      </c>
      <c r="B20" s="165"/>
      <c r="C20" s="165"/>
      <c r="D20" s="61"/>
      <c r="E20" s="61"/>
      <c r="F20" s="61"/>
      <c r="G20" s="61"/>
      <c r="H20" s="61"/>
      <c r="I20" s="61"/>
      <c r="J20" s="61"/>
      <c r="K20" s="4"/>
      <c r="L20" s="61">
        <v>16</v>
      </c>
    </row>
    <row r="21" spans="1:12" x14ac:dyDescent="0.25">
      <c r="A21" s="39" t="s">
        <v>0</v>
      </c>
      <c r="B21" s="39">
        <v>1</v>
      </c>
      <c r="C21" s="39">
        <v>1</v>
      </c>
      <c r="D21" s="8"/>
      <c r="E21" s="8"/>
      <c r="F21" s="8"/>
      <c r="G21" s="8"/>
      <c r="H21" s="8"/>
      <c r="I21" s="8">
        <v>1</v>
      </c>
      <c r="J21" s="8"/>
      <c r="K21" s="61"/>
      <c r="L21" s="61"/>
    </row>
    <row r="22" spans="1:12" x14ac:dyDescent="0.25">
      <c r="A22" s="39" t="s">
        <v>6</v>
      </c>
      <c r="B22" s="39">
        <v>1</v>
      </c>
      <c r="C22" s="39">
        <v>1</v>
      </c>
      <c r="D22" s="8"/>
      <c r="E22" s="8"/>
      <c r="F22" s="8"/>
      <c r="G22" s="8"/>
      <c r="H22" s="8"/>
      <c r="I22" s="8">
        <v>1</v>
      </c>
      <c r="J22" s="8"/>
      <c r="K22" s="61"/>
      <c r="L22" s="61"/>
    </row>
    <row r="23" spans="1:12" x14ac:dyDescent="0.25">
      <c r="A23" s="39" t="s">
        <v>7</v>
      </c>
      <c r="B23" s="39">
        <v>1</v>
      </c>
      <c r="C23" s="39"/>
      <c r="D23" s="8"/>
      <c r="E23" s="8"/>
      <c r="F23" s="8"/>
      <c r="G23" s="8"/>
      <c r="H23" s="8"/>
      <c r="I23" s="8"/>
      <c r="J23" s="8">
        <v>1</v>
      </c>
      <c r="K23" s="61"/>
      <c r="L23" s="61"/>
    </row>
    <row r="24" spans="1:12" x14ac:dyDescent="0.25">
      <c r="A24" s="39" t="s">
        <v>8</v>
      </c>
      <c r="B24" s="39"/>
      <c r="C24" s="39"/>
      <c r="D24" s="62"/>
      <c r="E24" s="62"/>
      <c r="F24" s="62"/>
      <c r="G24" s="62"/>
      <c r="H24" s="62"/>
      <c r="I24" s="62"/>
      <c r="J24" s="62"/>
      <c r="K24" s="61"/>
      <c r="L24" s="61"/>
    </row>
    <row r="25" spans="1:12" x14ac:dyDescent="0.25">
      <c r="A25" s="165" t="s">
        <v>9</v>
      </c>
      <c r="B25" s="165"/>
      <c r="C25" s="165"/>
      <c r="D25" s="62"/>
      <c r="E25" s="62"/>
      <c r="F25" s="62"/>
      <c r="G25" s="62"/>
      <c r="H25" s="62"/>
      <c r="I25" s="62"/>
      <c r="J25" s="62"/>
      <c r="K25" s="4"/>
      <c r="L25" s="62">
        <v>4</v>
      </c>
    </row>
    <row r="26" spans="1:12" x14ac:dyDescent="0.25">
      <c r="A26" s="39" t="s">
        <v>10</v>
      </c>
      <c r="B26" s="40"/>
      <c r="C26" s="39"/>
      <c r="D26" s="8"/>
      <c r="E26" s="8"/>
      <c r="F26" s="8"/>
      <c r="G26" s="8"/>
      <c r="H26" s="8"/>
      <c r="I26" s="8"/>
      <c r="J26" s="8"/>
      <c r="K26" s="61"/>
      <c r="L26" s="61"/>
    </row>
    <row r="27" spans="1:12" x14ac:dyDescent="0.25">
      <c r="A27" s="39" t="s">
        <v>34</v>
      </c>
      <c r="B27" s="40"/>
      <c r="C27" s="39"/>
      <c r="D27" s="8"/>
      <c r="E27" s="8"/>
      <c r="F27" s="8"/>
      <c r="G27" s="8"/>
      <c r="H27" s="8"/>
      <c r="I27" s="8"/>
      <c r="J27" s="8"/>
      <c r="K27" s="61"/>
      <c r="L27" s="61"/>
    </row>
    <row r="28" spans="1:12" x14ac:dyDescent="0.25">
      <c r="A28" s="39" t="s">
        <v>8</v>
      </c>
      <c r="B28" s="39"/>
      <c r="C28" s="39"/>
      <c r="D28" s="62"/>
      <c r="E28" s="62"/>
      <c r="F28" s="62"/>
      <c r="G28" s="62"/>
      <c r="H28" s="62"/>
      <c r="I28" s="62"/>
      <c r="J28" s="62"/>
      <c r="K28" s="61"/>
      <c r="L28" s="61"/>
    </row>
    <row r="29" spans="1:12" x14ac:dyDescent="0.25">
      <c r="A29" s="165" t="s">
        <v>11</v>
      </c>
      <c r="B29" s="165"/>
      <c r="C29" s="165"/>
      <c r="D29" s="62"/>
      <c r="E29" s="62"/>
      <c r="F29" s="62"/>
      <c r="G29" s="62"/>
      <c r="H29" s="62"/>
      <c r="I29" s="62"/>
      <c r="J29" s="62"/>
      <c r="K29" s="4"/>
      <c r="L29" s="62">
        <v>13</v>
      </c>
    </row>
    <row r="30" spans="1:12" x14ac:dyDescent="0.25">
      <c r="A30" s="39" t="s">
        <v>12</v>
      </c>
      <c r="B30" s="39">
        <v>2</v>
      </c>
      <c r="C30" s="39">
        <v>2</v>
      </c>
      <c r="D30" s="8"/>
      <c r="E30" s="8"/>
      <c r="F30" s="8"/>
      <c r="G30" s="8"/>
      <c r="H30" s="8"/>
      <c r="I30" s="8">
        <v>2</v>
      </c>
      <c r="J30" s="8"/>
      <c r="K30" s="61"/>
      <c r="L30" s="61"/>
    </row>
    <row r="31" spans="1:12" x14ac:dyDescent="0.25">
      <c r="A31" s="39" t="s">
        <v>18</v>
      </c>
      <c r="B31" s="39"/>
      <c r="C31" s="39"/>
      <c r="D31" s="8"/>
      <c r="E31" s="8"/>
      <c r="F31" s="8"/>
      <c r="G31" s="8"/>
      <c r="H31" s="8"/>
      <c r="I31" s="8"/>
      <c r="J31" s="8"/>
      <c r="K31" s="61"/>
      <c r="L31" s="61"/>
    </row>
    <row r="32" spans="1:12" x14ac:dyDescent="0.25">
      <c r="A32" s="39" t="s">
        <v>19</v>
      </c>
      <c r="B32" s="39"/>
      <c r="C32" s="39"/>
      <c r="D32" s="8"/>
      <c r="E32" s="8"/>
      <c r="F32" s="8"/>
      <c r="G32" s="8"/>
      <c r="H32" s="8"/>
      <c r="I32" s="8"/>
      <c r="J32" s="8"/>
      <c r="K32" s="61"/>
      <c r="L32" s="61"/>
    </row>
    <row r="33" spans="1:12" x14ac:dyDescent="0.25">
      <c r="A33" s="39" t="s">
        <v>8</v>
      </c>
      <c r="B33" s="39"/>
      <c r="C33" s="39"/>
      <c r="D33" s="62"/>
      <c r="E33" s="62"/>
      <c r="F33" s="62"/>
      <c r="G33" s="62"/>
      <c r="H33" s="62"/>
      <c r="I33" s="62"/>
      <c r="J33" s="62"/>
      <c r="K33" s="61"/>
      <c r="L33" s="61"/>
    </row>
    <row r="34" spans="1:12" x14ac:dyDescent="0.25">
      <c r="A34" s="176" t="s">
        <v>13</v>
      </c>
      <c r="B34" s="177"/>
      <c r="C34" s="177"/>
      <c r="D34" s="62"/>
      <c r="E34" s="62"/>
      <c r="F34" s="62"/>
      <c r="G34" s="62"/>
      <c r="H34" s="62"/>
      <c r="I34" s="62"/>
      <c r="J34" s="62"/>
      <c r="K34" s="4"/>
      <c r="L34" s="62">
        <v>13</v>
      </c>
    </row>
    <row r="35" spans="1:12" x14ac:dyDescent="0.25">
      <c r="A35" s="39" t="s">
        <v>15</v>
      </c>
      <c r="B35" s="39"/>
      <c r="C35" s="39"/>
      <c r="D35" s="8"/>
      <c r="E35" s="8"/>
      <c r="F35" s="8"/>
      <c r="G35" s="8"/>
      <c r="H35" s="8"/>
      <c r="I35" s="8"/>
      <c r="J35" s="8"/>
      <c r="K35" s="61"/>
      <c r="L35" s="61"/>
    </row>
    <row r="36" spans="1:12" ht="15" customHeight="1" x14ac:dyDescent="0.25">
      <c r="A36" s="39" t="s">
        <v>14</v>
      </c>
      <c r="B36" s="39"/>
      <c r="C36" s="39"/>
      <c r="D36" s="8"/>
      <c r="E36" s="8"/>
      <c r="F36" s="8"/>
      <c r="G36" s="8"/>
      <c r="H36" s="8"/>
      <c r="I36" s="8"/>
      <c r="J36" s="8"/>
      <c r="K36" s="61"/>
      <c r="L36" s="61"/>
    </row>
    <row r="37" spans="1:12" x14ac:dyDescent="0.25">
      <c r="A37" s="39" t="s">
        <v>37</v>
      </c>
      <c r="B37" s="8">
        <v>1</v>
      </c>
      <c r="C37" s="8">
        <v>1</v>
      </c>
      <c r="D37" s="2"/>
      <c r="E37" s="2"/>
      <c r="F37" s="2"/>
      <c r="G37" s="2"/>
      <c r="H37" s="2"/>
      <c r="I37" s="61">
        <v>1</v>
      </c>
      <c r="J37" s="2"/>
      <c r="K37" s="61">
        <v>1</v>
      </c>
      <c r="L37" s="61"/>
    </row>
    <row r="38" spans="1:12" x14ac:dyDescent="0.25">
      <c r="A38" s="39" t="s">
        <v>8</v>
      </c>
      <c r="B38" s="39"/>
      <c r="C38" s="39"/>
      <c r="D38" s="61"/>
      <c r="E38" s="61"/>
      <c r="F38" s="61"/>
      <c r="G38" s="61"/>
      <c r="H38" s="61"/>
      <c r="I38" s="61"/>
      <c r="J38" s="61"/>
      <c r="K38" s="61"/>
      <c r="L38" s="61"/>
    </row>
    <row r="39" spans="1:12" ht="31.5" x14ac:dyDescent="0.25">
      <c r="A39" s="36" t="s">
        <v>35</v>
      </c>
      <c r="B39" s="39">
        <v>1</v>
      </c>
      <c r="C39" s="39"/>
      <c r="D39" s="61">
        <v>1</v>
      </c>
      <c r="E39" s="61"/>
      <c r="F39" s="61"/>
      <c r="G39" s="61"/>
      <c r="H39" s="61"/>
      <c r="I39" s="61"/>
      <c r="J39" s="61"/>
      <c r="K39" s="61"/>
      <c r="L39" s="2"/>
    </row>
    <row r="40" spans="1:12" x14ac:dyDescent="0.25">
      <c r="A40" s="39" t="s">
        <v>17</v>
      </c>
      <c r="B40" s="39">
        <f>SUM(B3:B8,B13,B21,B22,B23,B30,B37,B39)</f>
        <v>58</v>
      </c>
      <c r="C40" s="39">
        <f>SUM(C3:C8,C13,C21,C23,C22,C30,C37)</f>
        <v>44</v>
      </c>
      <c r="K40" s="61">
        <v>114</v>
      </c>
      <c r="L40" s="61">
        <v>140</v>
      </c>
    </row>
  </sheetData>
  <mergeCells count="13">
    <mergeCell ref="D1:J1"/>
    <mergeCell ref="K1:K2"/>
    <mergeCell ref="L1:L2"/>
    <mergeCell ref="A9:C9"/>
    <mergeCell ref="A34:C34"/>
    <mergeCell ref="A1:A2"/>
    <mergeCell ref="B1:B2"/>
    <mergeCell ref="C1:C2"/>
    <mergeCell ref="A12:C12"/>
    <mergeCell ref="A16:C16"/>
    <mergeCell ref="A20:C20"/>
    <mergeCell ref="A25:C25"/>
    <mergeCell ref="A29:C29"/>
  </mergeCells>
  <pageMargins left="0.7" right="0.7" top="0.75" bottom="0.75" header="0.3" footer="0.3"/>
  <pageSetup paperSize="9" scale="54"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70" zoomScaleNormal="70" workbookViewId="0">
      <selection activeCell="R28" sqref="R28"/>
    </sheetView>
  </sheetViews>
  <sheetFormatPr defaultRowHeight="15.75" x14ac:dyDescent="0.25"/>
  <cols>
    <col min="1" max="1" width="30.140625" style="45" customWidth="1"/>
    <col min="2" max="2" width="14.5703125" style="45" customWidth="1"/>
    <col min="3" max="3" width="20.5703125" style="45" customWidth="1"/>
    <col min="4" max="4" width="18.28515625" style="4" customWidth="1"/>
    <col min="5" max="5" width="15.85546875" style="4" customWidth="1"/>
    <col min="6" max="6" width="20.7109375" style="4" customWidth="1"/>
    <col min="7" max="7" width="18.28515625" style="4" customWidth="1"/>
    <col min="8" max="8" width="18.5703125" style="4" customWidth="1"/>
    <col min="9" max="9" width="22.140625" style="4" customWidth="1"/>
    <col min="10" max="10" width="17.140625" style="4" customWidth="1"/>
    <col min="11" max="11" width="22.85546875" style="55" customWidth="1"/>
    <col min="12" max="12" width="22.5703125" style="55" customWidth="1"/>
    <col min="13" max="16384" width="9.140625" style="4"/>
  </cols>
  <sheetData>
    <row r="1" spans="1:12" x14ac:dyDescent="0.25">
      <c r="A1" s="167" t="s">
        <v>16</v>
      </c>
      <c r="B1" s="163" t="s">
        <v>36</v>
      </c>
      <c r="C1" s="163" t="s">
        <v>39</v>
      </c>
      <c r="D1" s="172" t="s">
        <v>40</v>
      </c>
      <c r="E1" s="173"/>
      <c r="F1" s="173"/>
      <c r="G1" s="173"/>
      <c r="H1" s="173"/>
      <c r="I1" s="173"/>
      <c r="J1" s="174"/>
      <c r="K1" s="163" t="s">
        <v>38</v>
      </c>
      <c r="L1" s="167" t="s">
        <v>21</v>
      </c>
    </row>
    <row r="2" spans="1:12" ht="99" customHeight="1" x14ac:dyDescent="0.25">
      <c r="A2" s="167"/>
      <c r="B2" s="171"/>
      <c r="C2" s="171"/>
      <c r="D2" s="60" t="s">
        <v>42</v>
      </c>
      <c r="E2" s="61" t="s">
        <v>43</v>
      </c>
      <c r="F2" s="60" t="s">
        <v>45</v>
      </c>
      <c r="G2" s="60" t="s">
        <v>46</v>
      </c>
      <c r="H2" s="60" t="s">
        <v>47</v>
      </c>
      <c r="I2" s="60" t="s">
        <v>41</v>
      </c>
      <c r="J2" s="60" t="s">
        <v>44</v>
      </c>
      <c r="K2" s="171"/>
      <c r="L2" s="167"/>
    </row>
    <row r="3" spans="1:12" x14ac:dyDescent="0.25">
      <c r="A3" s="41" t="s">
        <v>23</v>
      </c>
      <c r="B3" s="41">
        <v>10</v>
      </c>
      <c r="C3" s="41">
        <v>7</v>
      </c>
      <c r="D3" s="8"/>
      <c r="E3" s="8">
        <v>1</v>
      </c>
      <c r="F3" s="8"/>
      <c r="G3" s="8"/>
      <c r="H3" s="8">
        <v>2</v>
      </c>
      <c r="I3" s="8">
        <v>7</v>
      </c>
      <c r="J3" s="8"/>
      <c r="K3" s="61"/>
      <c r="L3" s="61">
        <v>9</v>
      </c>
    </row>
    <row r="4" spans="1:12" x14ac:dyDescent="0.25">
      <c r="A4" s="41" t="s">
        <v>24</v>
      </c>
      <c r="B4" s="41">
        <v>1</v>
      </c>
      <c r="C4" s="41"/>
      <c r="D4" s="8"/>
      <c r="E4" s="8"/>
      <c r="F4" s="8"/>
      <c r="G4" s="8"/>
      <c r="H4" s="8">
        <v>1</v>
      </c>
      <c r="I4" s="8"/>
      <c r="J4" s="8"/>
      <c r="K4" s="61"/>
      <c r="L4" s="61">
        <v>11</v>
      </c>
    </row>
    <row r="5" spans="1:12" x14ac:dyDescent="0.25">
      <c r="A5" s="41" t="s">
        <v>25</v>
      </c>
      <c r="B5" s="41">
        <v>1</v>
      </c>
      <c r="C5" s="41">
        <v>1</v>
      </c>
      <c r="D5" s="8"/>
      <c r="E5" s="8"/>
      <c r="F5" s="8"/>
      <c r="G5" s="8"/>
      <c r="H5" s="8"/>
      <c r="I5" s="8">
        <v>1</v>
      </c>
      <c r="J5" s="8"/>
      <c r="K5" s="61"/>
      <c r="L5" s="61">
        <v>14</v>
      </c>
    </row>
    <row r="6" spans="1:12" x14ac:dyDescent="0.25">
      <c r="A6" s="41" t="s">
        <v>26</v>
      </c>
      <c r="B6" s="41">
        <v>3</v>
      </c>
      <c r="C6" s="41">
        <v>3</v>
      </c>
      <c r="D6" s="8"/>
      <c r="E6" s="8"/>
      <c r="F6" s="8"/>
      <c r="G6" s="8"/>
      <c r="H6" s="8"/>
      <c r="I6" s="8">
        <v>3</v>
      </c>
      <c r="J6" s="8"/>
      <c r="K6" s="61">
        <v>3</v>
      </c>
      <c r="L6" s="61">
        <v>10</v>
      </c>
    </row>
    <row r="7" spans="1:12" x14ac:dyDescent="0.25">
      <c r="A7" s="41" t="s">
        <v>27</v>
      </c>
      <c r="B7" s="41">
        <v>2</v>
      </c>
      <c r="C7" s="41"/>
      <c r="D7" s="8"/>
      <c r="E7" s="8">
        <v>1</v>
      </c>
      <c r="F7" s="8"/>
      <c r="G7" s="8"/>
      <c r="H7" s="8">
        <v>1</v>
      </c>
      <c r="I7" s="8"/>
      <c r="J7" s="8"/>
      <c r="K7" s="61"/>
      <c r="L7" s="61">
        <v>2</v>
      </c>
    </row>
    <row r="8" spans="1:12" x14ac:dyDescent="0.25">
      <c r="A8" s="41" t="s">
        <v>28</v>
      </c>
      <c r="B8" s="41">
        <v>33</v>
      </c>
      <c r="C8" s="41">
        <v>12</v>
      </c>
      <c r="D8" s="8"/>
      <c r="E8" s="8"/>
      <c r="F8" s="8"/>
      <c r="G8" s="8"/>
      <c r="H8" s="8">
        <v>17</v>
      </c>
      <c r="I8" s="8">
        <v>12</v>
      </c>
      <c r="J8" s="8">
        <v>4</v>
      </c>
      <c r="K8" s="61">
        <v>103</v>
      </c>
      <c r="L8" s="61">
        <v>12</v>
      </c>
    </row>
    <row r="9" spans="1:12" x14ac:dyDescent="0.25">
      <c r="A9" s="165" t="s">
        <v>1</v>
      </c>
      <c r="B9" s="165"/>
      <c r="C9" s="165"/>
      <c r="D9" s="62"/>
      <c r="E9" s="62"/>
      <c r="F9" s="62"/>
      <c r="G9" s="62"/>
      <c r="H9" s="62"/>
      <c r="I9" s="62"/>
      <c r="J9" s="62"/>
      <c r="K9" s="4"/>
      <c r="L9" s="61">
        <v>6</v>
      </c>
    </row>
    <row r="10" spans="1:12" x14ac:dyDescent="0.25">
      <c r="A10" s="41" t="s">
        <v>2</v>
      </c>
      <c r="B10" s="41"/>
      <c r="C10" s="41"/>
      <c r="D10" s="8"/>
      <c r="E10" s="8"/>
      <c r="F10" s="8"/>
      <c r="G10" s="8"/>
      <c r="H10" s="8"/>
      <c r="I10" s="8"/>
      <c r="J10" s="8"/>
      <c r="K10" s="61"/>
      <c r="L10" s="61"/>
    </row>
    <row r="11" spans="1:12" x14ac:dyDescent="0.25">
      <c r="A11" s="41" t="s">
        <v>8</v>
      </c>
      <c r="B11" s="41"/>
      <c r="C11" s="41"/>
      <c r="D11" s="8"/>
      <c r="E11" s="8"/>
      <c r="F11" s="8"/>
      <c r="G11" s="8"/>
      <c r="H11" s="8"/>
      <c r="I11" s="8"/>
      <c r="J11" s="8"/>
      <c r="K11" s="61"/>
      <c r="L11" s="61"/>
    </row>
    <row r="12" spans="1:12" x14ac:dyDescent="0.25">
      <c r="A12" s="176" t="s">
        <v>3</v>
      </c>
      <c r="B12" s="177"/>
      <c r="C12" s="177"/>
      <c r="D12" s="62"/>
      <c r="E12" s="62"/>
      <c r="F12" s="62"/>
      <c r="G12" s="62"/>
      <c r="H12" s="62"/>
      <c r="I12" s="62"/>
      <c r="J12" s="62"/>
      <c r="K12" s="4"/>
      <c r="L12" s="61">
        <v>14</v>
      </c>
    </row>
    <row r="13" spans="1:12" x14ac:dyDescent="0.25">
      <c r="A13" s="41" t="s">
        <v>29</v>
      </c>
      <c r="B13" s="41">
        <v>4</v>
      </c>
      <c r="C13" s="41">
        <v>3</v>
      </c>
      <c r="D13" s="8"/>
      <c r="E13" s="8"/>
      <c r="F13" s="8"/>
      <c r="G13" s="8"/>
      <c r="H13" s="8">
        <v>1</v>
      </c>
      <c r="I13" s="8">
        <v>3</v>
      </c>
      <c r="J13" s="8"/>
      <c r="K13" s="61"/>
      <c r="L13" s="61"/>
    </row>
    <row r="14" spans="1:12" x14ac:dyDescent="0.25">
      <c r="A14" s="41" t="s">
        <v>30</v>
      </c>
      <c r="B14" s="41">
        <v>1</v>
      </c>
      <c r="C14" s="41">
        <v>1</v>
      </c>
      <c r="D14" s="8"/>
      <c r="E14" s="8"/>
      <c r="F14" s="8"/>
      <c r="G14" s="8"/>
      <c r="H14" s="8"/>
      <c r="I14" s="8">
        <v>1</v>
      </c>
      <c r="J14" s="8"/>
      <c r="K14" s="61"/>
      <c r="L14" s="61"/>
    </row>
    <row r="15" spans="1:12" x14ac:dyDescent="0.25">
      <c r="A15" s="41" t="s">
        <v>8</v>
      </c>
      <c r="B15" s="41"/>
      <c r="C15" s="41"/>
      <c r="D15" s="62"/>
      <c r="E15" s="62"/>
      <c r="F15" s="62"/>
      <c r="G15" s="62"/>
      <c r="H15" s="62"/>
      <c r="I15" s="62"/>
      <c r="J15" s="62"/>
      <c r="K15" s="61"/>
      <c r="L15" s="61"/>
    </row>
    <row r="16" spans="1:12" x14ac:dyDescent="0.25">
      <c r="A16" s="165" t="s">
        <v>4</v>
      </c>
      <c r="B16" s="165"/>
      <c r="C16" s="165"/>
      <c r="D16" s="62"/>
      <c r="E16" s="62"/>
      <c r="F16" s="62"/>
      <c r="G16" s="62"/>
      <c r="H16" s="62"/>
      <c r="I16" s="62"/>
      <c r="J16" s="62"/>
      <c r="K16" s="4"/>
      <c r="L16" s="61">
        <v>16</v>
      </c>
    </row>
    <row r="17" spans="1:12" x14ac:dyDescent="0.25">
      <c r="A17" s="41" t="s">
        <v>22</v>
      </c>
      <c r="B17" s="8"/>
      <c r="C17" s="44"/>
      <c r="D17" s="8"/>
      <c r="E17" s="8"/>
      <c r="F17" s="8"/>
      <c r="G17" s="8"/>
      <c r="H17" s="8"/>
      <c r="I17" s="8"/>
      <c r="J17" s="8"/>
      <c r="K17" s="62"/>
      <c r="L17" s="61"/>
    </row>
    <row r="18" spans="1:12" x14ac:dyDescent="0.25">
      <c r="A18" s="41" t="s">
        <v>31</v>
      </c>
      <c r="B18" s="8"/>
      <c r="C18" s="44"/>
      <c r="D18" s="8"/>
      <c r="E18" s="8"/>
      <c r="F18" s="8"/>
      <c r="G18" s="8"/>
      <c r="H18" s="8"/>
      <c r="I18" s="8"/>
      <c r="J18" s="8"/>
      <c r="K18" s="61"/>
      <c r="L18" s="61"/>
    </row>
    <row r="19" spans="1:12" x14ac:dyDescent="0.25">
      <c r="A19" s="41" t="s">
        <v>8</v>
      </c>
      <c r="B19" s="46"/>
      <c r="C19" s="44"/>
      <c r="D19" s="62"/>
      <c r="E19" s="62"/>
      <c r="F19" s="62"/>
      <c r="G19" s="62"/>
      <c r="H19" s="62"/>
      <c r="I19" s="62"/>
      <c r="J19" s="62"/>
      <c r="K19" s="61"/>
      <c r="L19" s="61"/>
    </row>
    <row r="20" spans="1:12" x14ac:dyDescent="0.25">
      <c r="A20" s="165" t="s">
        <v>5</v>
      </c>
      <c r="B20" s="165"/>
      <c r="C20" s="165"/>
      <c r="D20" s="61"/>
      <c r="E20" s="61"/>
      <c r="F20" s="61"/>
      <c r="G20" s="61"/>
      <c r="H20" s="61"/>
      <c r="I20" s="61"/>
      <c r="J20" s="61"/>
      <c r="K20" s="4"/>
      <c r="L20" s="61">
        <v>16</v>
      </c>
    </row>
    <row r="21" spans="1:12" x14ac:dyDescent="0.25">
      <c r="A21" s="41" t="s">
        <v>0</v>
      </c>
      <c r="B21" s="41">
        <v>3</v>
      </c>
      <c r="C21" s="41">
        <v>2</v>
      </c>
      <c r="D21" s="8"/>
      <c r="E21" s="8">
        <v>1</v>
      </c>
      <c r="F21" s="8"/>
      <c r="G21" s="8"/>
      <c r="H21" s="8"/>
      <c r="I21" s="8">
        <v>2</v>
      </c>
      <c r="J21" s="8"/>
      <c r="K21" s="61"/>
      <c r="L21" s="61"/>
    </row>
    <row r="22" spans="1:12" x14ac:dyDescent="0.25">
      <c r="A22" s="41" t="s">
        <v>6</v>
      </c>
      <c r="B22" s="41"/>
      <c r="C22" s="41"/>
      <c r="D22" s="8"/>
      <c r="E22" s="8"/>
      <c r="F22" s="8"/>
      <c r="G22" s="8"/>
      <c r="H22" s="8"/>
      <c r="I22" s="8"/>
      <c r="J22" s="8"/>
      <c r="K22" s="61"/>
      <c r="L22" s="61"/>
    </row>
    <row r="23" spans="1:12" x14ac:dyDescent="0.25">
      <c r="A23" s="41" t="s">
        <v>7</v>
      </c>
      <c r="B23" s="41"/>
      <c r="C23" s="41"/>
      <c r="D23" s="8"/>
      <c r="E23" s="8"/>
      <c r="F23" s="8"/>
      <c r="G23" s="8"/>
      <c r="H23" s="8"/>
      <c r="I23" s="8"/>
      <c r="J23" s="8"/>
      <c r="K23" s="61"/>
      <c r="L23" s="61"/>
    </row>
    <row r="24" spans="1:12" x14ac:dyDescent="0.25">
      <c r="A24" s="41" t="s">
        <v>8</v>
      </c>
      <c r="B24" s="41"/>
      <c r="C24" s="41"/>
      <c r="D24" s="62"/>
      <c r="E24" s="62"/>
      <c r="F24" s="62"/>
      <c r="G24" s="62"/>
      <c r="H24" s="62"/>
      <c r="I24" s="62"/>
      <c r="J24" s="62"/>
      <c r="K24" s="61"/>
      <c r="L24" s="61"/>
    </row>
    <row r="25" spans="1:12" x14ac:dyDescent="0.25">
      <c r="A25" s="165" t="s">
        <v>9</v>
      </c>
      <c r="B25" s="165"/>
      <c r="C25" s="165"/>
      <c r="D25" s="62"/>
      <c r="E25" s="62"/>
      <c r="F25" s="62"/>
      <c r="G25" s="62"/>
      <c r="H25" s="62"/>
      <c r="I25" s="62"/>
      <c r="J25" s="62"/>
      <c r="K25" s="4"/>
      <c r="L25" s="62">
        <v>4</v>
      </c>
    </row>
    <row r="26" spans="1:12" x14ac:dyDescent="0.25">
      <c r="A26" s="41" t="s">
        <v>10</v>
      </c>
      <c r="B26" s="42"/>
      <c r="C26" s="41"/>
      <c r="D26" s="8"/>
      <c r="E26" s="8"/>
      <c r="F26" s="8"/>
      <c r="G26" s="8"/>
      <c r="H26" s="8"/>
      <c r="I26" s="8"/>
      <c r="J26" s="8"/>
      <c r="K26" s="61"/>
      <c r="L26" s="61"/>
    </row>
    <row r="27" spans="1:12" x14ac:dyDescent="0.25">
      <c r="A27" s="41" t="s">
        <v>34</v>
      </c>
      <c r="B27" s="42"/>
      <c r="C27" s="41"/>
      <c r="D27" s="8"/>
      <c r="E27" s="8"/>
      <c r="F27" s="8"/>
      <c r="G27" s="8"/>
      <c r="H27" s="8"/>
      <c r="I27" s="8"/>
      <c r="J27" s="8"/>
      <c r="K27" s="61"/>
      <c r="L27" s="61"/>
    </row>
    <row r="28" spans="1:12" x14ac:dyDescent="0.25">
      <c r="A28" s="41" t="s">
        <v>8</v>
      </c>
      <c r="B28" s="41"/>
      <c r="C28" s="41"/>
      <c r="D28" s="62"/>
      <c r="E28" s="62"/>
      <c r="F28" s="62"/>
      <c r="G28" s="62"/>
      <c r="H28" s="62"/>
      <c r="I28" s="62"/>
      <c r="J28" s="62"/>
      <c r="K28" s="61"/>
      <c r="L28" s="61"/>
    </row>
    <row r="29" spans="1:12" x14ac:dyDescent="0.25">
      <c r="A29" s="165" t="s">
        <v>11</v>
      </c>
      <c r="B29" s="165"/>
      <c r="C29" s="165"/>
      <c r="D29" s="62"/>
      <c r="E29" s="62"/>
      <c r="F29" s="62"/>
      <c r="G29" s="62"/>
      <c r="H29" s="62"/>
      <c r="I29" s="62"/>
      <c r="J29" s="62"/>
      <c r="K29" s="4"/>
      <c r="L29" s="62">
        <v>13</v>
      </c>
    </row>
    <row r="30" spans="1:12" x14ac:dyDescent="0.25">
      <c r="A30" s="41" t="s">
        <v>12</v>
      </c>
      <c r="B30" s="41">
        <v>3</v>
      </c>
      <c r="C30" s="41">
        <v>3</v>
      </c>
      <c r="D30" s="8"/>
      <c r="E30" s="8"/>
      <c r="F30" s="8"/>
      <c r="G30" s="8"/>
      <c r="H30" s="8"/>
      <c r="I30" s="8">
        <v>3</v>
      </c>
      <c r="J30" s="8"/>
      <c r="K30" s="61"/>
      <c r="L30" s="61"/>
    </row>
    <row r="31" spans="1:12" x14ac:dyDescent="0.25">
      <c r="A31" s="41" t="s">
        <v>18</v>
      </c>
      <c r="B31" s="41"/>
      <c r="C31" s="41"/>
      <c r="D31" s="8"/>
      <c r="E31" s="8"/>
      <c r="F31" s="8"/>
      <c r="G31" s="8"/>
      <c r="H31" s="8"/>
      <c r="I31" s="8"/>
      <c r="J31" s="8"/>
      <c r="K31" s="61"/>
      <c r="L31" s="61"/>
    </row>
    <row r="32" spans="1:12" x14ac:dyDescent="0.25">
      <c r="A32" s="41" t="s">
        <v>19</v>
      </c>
      <c r="B32" s="41"/>
      <c r="C32" s="41"/>
      <c r="D32" s="8"/>
      <c r="E32" s="8"/>
      <c r="F32" s="8"/>
      <c r="G32" s="8"/>
      <c r="H32" s="8"/>
      <c r="I32" s="8"/>
      <c r="J32" s="8"/>
      <c r="K32" s="61"/>
      <c r="L32" s="61"/>
    </row>
    <row r="33" spans="1:12" x14ac:dyDescent="0.25">
      <c r="A33" s="41" t="s">
        <v>8</v>
      </c>
      <c r="B33" s="41"/>
      <c r="C33" s="41"/>
      <c r="D33" s="62"/>
      <c r="E33" s="62"/>
      <c r="F33" s="62"/>
      <c r="G33" s="62"/>
      <c r="H33" s="62"/>
      <c r="I33" s="62"/>
      <c r="J33" s="62"/>
      <c r="K33" s="61"/>
      <c r="L33" s="61"/>
    </row>
    <row r="34" spans="1:12" x14ac:dyDescent="0.25">
      <c r="A34" s="176" t="s">
        <v>13</v>
      </c>
      <c r="B34" s="177"/>
      <c r="C34" s="177"/>
      <c r="D34" s="62"/>
      <c r="E34" s="62"/>
      <c r="F34" s="62"/>
      <c r="G34" s="62"/>
      <c r="H34" s="62"/>
      <c r="I34" s="62"/>
      <c r="J34" s="62"/>
      <c r="K34" s="4"/>
      <c r="L34" s="62">
        <v>13</v>
      </c>
    </row>
    <row r="35" spans="1:12" x14ac:dyDescent="0.25">
      <c r="A35" s="41" t="s">
        <v>15</v>
      </c>
      <c r="B35" s="41">
        <v>1</v>
      </c>
      <c r="C35" s="41"/>
      <c r="D35" s="8"/>
      <c r="E35" s="8">
        <v>1</v>
      </c>
      <c r="F35" s="8"/>
      <c r="G35" s="8"/>
      <c r="H35" s="8"/>
      <c r="I35" s="8"/>
      <c r="J35" s="8"/>
      <c r="K35" s="61"/>
      <c r="L35" s="61"/>
    </row>
    <row r="36" spans="1:12" ht="15" customHeight="1" x14ac:dyDescent="0.25">
      <c r="A36" s="41" t="s">
        <v>14</v>
      </c>
      <c r="B36" s="41"/>
      <c r="C36" s="41"/>
      <c r="D36" s="8"/>
      <c r="E36" s="8"/>
      <c r="F36" s="8"/>
      <c r="G36" s="8"/>
      <c r="H36" s="8"/>
      <c r="I36" s="8"/>
      <c r="J36" s="8"/>
      <c r="K36" s="61"/>
      <c r="L36" s="61"/>
    </row>
    <row r="37" spans="1:12" x14ac:dyDescent="0.25">
      <c r="A37" s="41" t="s">
        <v>37</v>
      </c>
      <c r="B37" s="8"/>
      <c r="C37" s="8"/>
      <c r="D37" s="2"/>
      <c r="E37" s="2"/>
      <c r="F37" s="2"/>
      <c r="G37" s="2"/>
      <c r="H37" s="2"/>
      <c r="I37" s="61"/>
      <c r="J37" s="2"/>
      <c r="K37" s="61">
        <v>1</v>
      </c>
      <c r="L37" s="61"/>
    </row>
    <row r="38" spans="1:12" x14ac:dyDescent="0.25">
      <c r="A38" s="41" t="s">
        <v>8</v>
      </c>
      <c r="B38" s="41"/>
      <c r="C38" s="41"/>
      <c r="D38" s="61"/>
      <c r="E38" s="61"/>
      <c r="F38" s="61"/>
      <c r="G38" s="61"/>
      <c r="H38" s="61"/>
      <c r="I38" s="61"/>
      <c r="J38" s="61"/>
      <c r="K38" s="61"/>
      <c r="L38" s="61"/>
    </row>
    <row r="39" spans="1:12" ht="31.5" x14ac:dyDescent="0.25">
      <c r="A39" s="43" t="s">
        <v>35</v>
      </c>
      <c r="B39" s="41">
        <v>2</v>
      </c>
      <c r="C39" s="41"/>
      <c r="D39" s="61"/>
      <c r="E39" s="61"/>
      <c r="F39" s="61"/>
      <c r="G39" s="61"/>
      <c r="H39" s="61">
        <v>2</v>
      </c>
      <c r="I39" s="61"/>
      <c r="J39" s="61"/>
      <c r="K39" s="61"/>
      <c r="L39" s="2"/>
    </row>
    <row r="40" spans="1:12" x14ac:dyDescent="0.25">
      <c r="A40" s="41" t="s">
        <v>17</v>
      </c>
      <c r="B40" s="41">
        <f>SUM(B3:B8,B13,B21,B22,B14,B30,B35,B39)</f>
        <v>64</v>
      </c>
      <c r="C40" s="41">
        <f>SUM(C3:C8,C13,C21,C23,C22,C30,C14)</f>
        <v>32</v>
      </c>
      <c r="K40" s="61">
        <v>107</v>
      </c>
      <c r="L40" s="61">
        <v>140</v>
      </c>
    </row>
  </sheetData>
  <mergeCells count="13">
    <mergeCell ref="D1:J1"/>
    <mergeCell ref="K1:K2"/>
    <mergeCell ref="L1:L2"/>
    <mergeCell ref="A9:C9"/>
    <mergeCell ref="A34:C34"/>
    <mergeCell ref="A1:A2"/>
    <mergeCell ref="B1:B2"/>
    <mergeCell ref="C1:C2"/>
    <mergeCell ref="A12:C12"/>
    <mergeCell ref="A16:C16"/>
    <mergeCell ref="A20:C20"/>
    <mergeCell ref="A25:C25"/>
    <mergeCell ref="A29:C29"/>
  </mergeCells>
  <pageMargins left="0.7" right="0.7" top="0.75" bottom="0.75" header="0.3" footer="0.3"/>
  <pageSetup paperSize="9" scale="54"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31</vt:i4>
      </vt:variant>
    </vt:vector>
  </HeadingPairs>
  <TitlesOfParts>
    <vt:vector size="31" baseType="lpstr">
      <vt:lpstr>Итого</vt:lpstr>
      <vt:lpstr>Свод за 01.04.2019-14.04.2019 </vt:lpstr>
      <vt:lpstr>Отчет за 15.04.2019</vt:lpstr>
      <vt:lpstr>Отчет за 16.04.2019</vt:lpstr>
      <vt:lpstr>Отчет  за 17.04.2019</vt:lpstr>
      <vt:lpstr>Отчет  за 18.04.2019</vt:lpstr>
      <vt:lpstr>Свод  за 19.04.2019-21.04.2019</vt:lpstr>
      <vt:lpstr>Отчет  за 22.04.2019 </vt:lpstr>
      <vt:lpstr>Отчет  за 23.04.2019</vt:lpstr>
      <vt:lpstr>Отчет  за 24.04.2019</vt:lpstr>
      <vt:lpstr>Отчет за 25.04.2019</vt:lpstr>
      <vt:lpstr>Отчет за 26.04.2019-27.04.2019</vt:lpstr>
      <vt:lpstr>Отчет за 29.04.2019</vt:lpstr>
      <vt:lpstr>Отчет за 30.04.2019,04.05.2019</vt:lpstr>
      <vt:lpstr>Отчет за 06.05.2019</vt:lpstr>
      <vt:lpstr>Отчет за 07.05.2019</vt:lpstr>
      <vt:lpstr>Отчет за 08.05.2019, 11.05.2019</vt:lpstr>
      <vt:lpstr>Отчет за 13.05.2019</vt:lpstr>
      <vt:lpstr>отчет за 14.05.2019</vt:lpstr>
      <vt:lpstr>отчет за 15.05.2019</vt:lpstr>
      <vt:lpstr>Отчет за 16.05.2019</vt:lpstr>
      <vt:lpstr>отчет за 17.05.2019, 18.05.2019</vt:lpstr>
      <vt:lpstr>отчет за 20.05.2019</vt:lpstr>
      <vt:lpstr>отчет за 21.05.2019</vt:lpstr>
      <vt:lpstr>отчет за 22.05.2019</vt:lpstr>
      <vt:lpstr>отчет за 23.05.2019</vt:lpstr>
      <vt:lpstr>отчет за 24.05.2019-25.05.2019</vt:lpstr>
      <vt:lpstr>отчет за 27.05.2019</vt:lpstr>
      <vt:lpstr>отчет за 28.05.2019</vt:lpstr>
      <vt:lpstr>отчет за 29.05.2019</vt:lpstr>
      <vt:lpstr>Отчет за 30.05.2019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2019-05-31T04:53:26Z</dcterms:modified>
</cp:coreProperties>
</file>